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en_skoroszyt"/>
  <xr:revisionPtr revIDLastSave="0" documentId="13_ncr:1_{BCCD487D-8B96-45A6-A708-043F3A079498}" xr6:coauthVersionLast="47" xr6:coauthVersionMax="47" xr10:uidLastSave="{00000000-0000-0000-0000-000000000000}"/>
  <bookViews>
    <workbookView xWindow="-28920" yWindow="-1935" windowWidth="29040" windowHeight="17640" tabRatio="931" xr2:uid="{00000000-000D-0000-FFFF-FFFF00000000}"/>
  </bookViews>
  <sheets>
    <sheet name="Załącznik nr 1 ESA" sheetId="1" r:id="rId1"/>
    <sheet name="Załącznik nr 2 EW" sheetId="36" r:id="rId2"/>
    <sheet name="Załącznik nr 3 ENE" sheetId="37" r:id="rId3"/>
    <sheet name="Załącznik nr 4 EL" sheetId="38" r:id="rId4"/>
    <sheet name="Załącznik nr 5 ES" sheetId="22" r:id="rId5"/>
    <sheet name="Załącznik nr 6 EOŚ" sheetId="23" r:id="rId6"/>
    <sheet name="Załącznik nr 7 EP" sheetId="24" r:id="rId7"/>
    <sheet name="Załącznik nr 8 ET" sheetId="25" r:id="rId8"/>
    <sheet name="Załącznik nr 9 MEC" sheetId="26" r:id="rId9"/>
    <sheet name="Załącznik nr 10 PEC" sheetId="27" r:id="rId10"/>
    <sheet name="Załącznik nr 11 EEP" sheetId="28" r:id="rId11"/>
    <sheet name="Załącznik nr 12 EI" sheetId="29" r:id="rId12"/>
    <sheet name="Załącznik nr 13 ECi" sheetId="30" r:id="rId13"/>
    <sheet name="Załącznik nr 14 EB" sheetId="31" r:id="rId14"/>
    <sheet name="Załącznik nr 15 EC" sheetId="32" r:id="rId15"/>
    <sheet name="Załącznik nr 16 ELKOGAZ" sheetId="33" r:id="rId16"/>
    <sheet name="Załącznik nr 17 EPGT" sheetId="34" r:id="rId17"/>
    <sheet name="Arkusz3" sheetId="3" state="hidden" r:id="rId18"/>
    <sheet name="Arkusz2" sheetId="2" state="hidden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4" l="1"/>
  <c r="G35" i="34" s="1"/>
  <c r="H35" i="34" s="1"/>
  <c r="F33" i="34"/>
  <c r="G33" i="34" s="1"/>
  <c r="H33" i="34" s="1"/>
  <c r="F34" i="34"/>
  <c r="G34" i="34" s="1"/>
  <c r="H34" i="34" s="1"/>
  <c r="F32" i="34"/>
  <c r="F35" i="33"/>
  <c r="G35" i="33" s="1"/>
  <c r="H35" i="33" s="1"/>
  <c r="F34" i="33"/>
  <c r="G34" i="33" s="1"/>
  <c r="H34" i="33" s="1"/>
  <c r="F32" i="33"/>
  <c r="G32" i="33" s="1"/>
  <c r="F33" i="32"/>
  <c r="G33" i="32" s="1"/>
  <c r="H33" i="32" s="1"/>
  <c r="F34" i="32"/>
  <c r="F35" i="32"/>
  <c r="G35" i="32" s="1"/>
  <c r="H35" i="32" s="1"/>
  <c r="F32" i="32"/>
  <c r="G32" i="32" s="1"/>
  <c r="H32" i="32" s="1"/>
  <c r="F35" i="31"/>
  <c r="G35" i="31" s="1"/>
  <c r="H35" i="31" s="1"/>
  <c r="F33" i="31"/>
  <c r="F34" i="31"/>
  <c r="F32" i="31"/>
  <c r="G32" i="31" s="1"/>
  <c r="G34" i="31"/>
  <c r="H34" i="31" s="1"/>
  <c r="F36" i="30"/>
  <c r="G36" i="30" s="1"/>
  <c r="H36" i="30" s="1"/>
  <c r="F35" i="30"/>
  <c r="G35" i="30" s="1"/>
  <c r="H35" i="30" s="1"/>
  <c r="F34" i="30"/>
  <c r="G34" i="30" s="1"/>
  <c r="H34" i="30" s="1"/>
  <c r="F32" i="30"/>
  <c r="G32" i="30" s="1"/>
  <c r="F34" i="29"/>
  <c r="G34" i="29" s="1"/>
  <c r="H34" i="29" s="1"/>
  <c r="F32" i="29"/>
  <c r="G32" i="29" s="1"/>
  <c r="F35" i="28"/>
  <c r="G35" i="28" s="1"/>
  <c r="H35" i="28" s="1"/>
  <c r="F33" i="28"/>
  <c r="G33" i="28" s="1"/>
  <c r="H33" i="28" s="1"/>
  <c r="F34" i="28"/>
  <c r="G34" i="28" s="1"/>
  <c r="H34" i="28" s="1"/>
  <c r="F32" i="28"/>
  <c r="G32" i="28" s="1"/>
  <c r="F33" i="27"/>
  <c r="G33" i="27" s="1"/>
  <c r="H33" i="27" s="1"/>
  <c r="F34" i="27"/>
  <c r="G34" i="27" s="1"/>
  <c r="H34" i="27" s="1"/>
  <c r="F32" i="27"/>
  <c r="G32" i="27" s="1"/>
  <c r="F34" i="26"/>
  <c r="G34" i="26" s="1"/>
  <c r="H34" i="26" s="1"/>
  <c r="F32" i="26"/>
  <c r="G32" i="26"/>
  <c r="H32" i="26" s="1"/>
  <c r="F35" i="25"/>
  <c r="G35" i="25" s="1"/>
  <c r="H35" i="25" s="1"/>
  <c r="F32" i="25"/>
  <c r="G32" i="25" s="1"/>
  <c r="H32" i="25" s="1"/>
  <c r="F33" i="25"/>
  <c r="G33" i="25" s="1"/>
  <c r="H33" i="25" s="1"/>
  <c r="F34" i="25"/>
  <c r="G34" i="25" s="1"/>
  <c r="H34" i="25" s="1"/>
  <c r="F34" i="23"/>
  <c r="G34" i="23" s="1"/>
  <c r="H34" i="23" s="1"/>
  <c r="F33" i="23"/>
  <c r="G33" i="23" s="1"/>
  <c r="H33" i="23" s="1"/>
  <c r="F35" i="23"/>
  <c r="F32" i="23"/>
  <c r="G32" i="23" s="1"/>
  <c r="F34" i="24"/>
  <c r="G34" i="24" s="1"/>
  <c r="H34" i="24" s="1"/>
  <c r="F36" i="24"/>
  <c r="F33" i="24"/>
  <c r="F35" i="24"/>
  <c r="G36" i="24"/>
  <c r="H36" i="24" s="1"/>
  <c r="F32" i="24"/>
  <c r="G32" i="24" s="1"/>
  <c r="G35" i="23"/>
  <c r="H35" i="23" s="1"/>
  <c r="F32" i="22"/>
  <c r="G32" i="22" s="1"/>
  <c r="F33" i="22"/>
  <c r="G33" i="22" s="1"/>
  <c r="H33" i="22" s="1"/>
  <c r="F34" i="22"/>
  <c r="G34" i="22" s="1"/>
  <c r="H34" i="22" s="1"/>
  <c r="F35" i="22"/>
  <c r="G35" i="22" s="1"/>
  <c r="H35" i="22" s="1"/>
  <c r="F35" i="38"/>
  <c r="G35" i="38" s="1"/>
  <c r="H35" i="38" s="1"/>
  <c r="F36" i="38"/>
  <c r="G36" i="38" s="1"/>
  <c r="H36" i="38" s="1"/>
  <c r="F34" i="38"/>
  <c r="G34" i="38" s="1"/>
  <c r="H34" i="38" s="1"/>
  <c r="G33" i="38"/>
  <c r="H33" i="38" s="1"/>
  <c r="F33" i="38"/>
  <c r="F32" i="38"/>
  <c r="G32" i="38" s="1"/>
  <c r="C24" i="38"/>
  <c r="C21" i="38"/>
  <c r="F36" i="37"/>
  <c r="G36" i="37" s="1"/>
  <c r="H36" i="37" s="1"/>
  <c r="F35" i="37"/>
  <c r="G35" i="37" s="1"/>
  <c r="H35" i="37" s="1"/>
  <c r="F32" i="37"/>
  <c r="G32" i="37" s="1"/>
  <c r="F34" i="37"/>
  <c r="G34" i="37" s="1"/>
  <c r="H34" i="37" s="1"/>
  <c r="F33" i="37"/>
  <c r="G33" i="37" s="1"/>
  <c r="H33" i="37" s="1"/>
  <c r="C24" i="37"/>
  <c r="C21" i="37"/>
  <c r="F35" i="36"/>
  <c r="G35" i="36" s="1"/>
  <c r="H35" i="36" s="1"/>
  <c r="F33" i="36"/>
  <c r="G33" i="36" s="1"/>
  <c r="H33" i="36" s="1"/>
  <c r="F34" i="36"/>
  <c r="G34" i="36" s="1"/>
  <c r="H34" i="36" s="1"/>
  <c r="F32" i="36"/>
  <c r="F33" i="1"/>
  <c r="G33" i="1" s="1"/>
  <c r="H33" i="1" s="1"/>
  <c r="F34" i="1"/>
  <c r="G34" i="1" s="1"/>
  <c r="H34" i="1" s="1"/>
  <c r="F35" i="1"/>
  <c r="G35" i="1" s="1"/>
  <c r="H35" i="1" s="1"/>
  <c r="F32" i="1"/>
  <c r="G32" i="1" s="1"/>
  <c r="G32" i="36"/>
  <c r="G36" i="36"/>
  <c r="H36" i="36" s="1"/>
  <c r="F36" i="36"/>
  <c r="G32" i="34"/>
  <c r="F36" i="33"/>
  <c r="F33" i="33"/>
  <c r="G34" i="32"/>
  <c r="H34" i="32" s="1"/>
  <c r="G33" i="31"/>
  <c r="H33" i="31" s="1"/>
  <c r="F36" i="29"/>
  <c r="F35" i="29"/>
  <c r="F33" i="29"/>
  <c r="G33" i="29" s="1"/>
  <c r="H33" i="29" s="1"/>
  <c r="F35" i="27"/>
  <c r="F33" i="26"/>
  <c r="G33" i="26" s="1"/>
  <c r="H33" i="26" s="1"/>
  <c r="F35" i="26"/>
  <c r="G35" i="26" s="1"/>
  <c r="G33" i="24"/>
  <c r="H33" i="24" s="1"/>
  <c r="G35" i="24"/>
  <c r="H35" i="24" s="1"/>
  <c r="G37" i="38" l="1"/>
  <c r="C23" i="38" s="1"/>
  <c r="H32" i="38"/>
  <c r="H38" i="38" s="1"/>
  <c r="C20" i="38" s="1"/>
  <c r="G37" i="37"/>
  <c r="C23" i="37" s="1"/>
  <c r="H32" i="37"/>
  <c r="H38" i="37" s="1"/>
  <c r="C20" i="37" s="1"/>
  <c r="G37" i="36"/>
  <c r="C23" i="36" s="1"/>
  <c r="H32" i="36"/>
  <c r="H38" i="36" s="1"/>
  <c r="C20" i="36" s="1"/>
  <c r="G37" i="24"/>
  <c r="C23" i="24" s="1"/>
  <c r="H32" i="33"/>
  <c r="H32" i="31"/>
  <c r="H32" i="30"/>
  <c r="H32" i="29"/>
  <c r="H32" i="28"/>
  <c r="H32" i="27"/>
  <c r="H32" i="24"/>
  <c r="H38" i="24" s="1"/>
  <c r="C20" i="24" s="1"/>
  <c r="H32" i="23"/>
  <c r="H32" i="22"/>
  <c r="H32" i="34"/>
  <c r="H35" i="26"/>
  <c r="F36" i="1"/>
  <c r="F36" i="34"/>
  <c r="G36" i="34" s="1"/>
  <c r="H36" i="34" s="1"/>
  <c r="H38" i="34" l="1"/>
  <c r="C20" i="34" s="1"/>
  <c r="G37" i="34"/>
  <c r="C23" i="34" s="1"/>
  <c r="BO1" i="2"/>
  <c r="BO1" i="3"/>
  <c r="H32" i="1"/>
  <c r="G33" i="33"/>
  <c r="G37" i="33" s="1"/>
  <c r="G36" i="33"/>
  <c r="H36" i="33" s="1"/>
  <c r="F36" i="32"/>
  <c r="G36" i="32" s="1"/>
  <c r="F33" i="30"/>
  <c r="G33" i="30" s="1"/>
  <c r="F36" i="31"/>
  <c r="G36" i="31" s="1"/>
  <c r="G37" i="31" s="1"/>
  <c r="G35" i="29"/>
  <c r="F37" i="30"/>
  <c r="G37" i="30" s="1"/>
  <c r="H37" i="30" s="1"/>
  <c r="C23" i="33" l="1"/>
  <c r="G38" i="30"/>
  <c r="C23" i="30" s="1"/>
  <c r="H36" i="32"/>
  <c r="H38" i="32" s="1"/>
  <c r="C20" i="32" s="1"/>
  <c r="G37" i="32"/>
  <c r="C23" i="32" s="1"/>
  <c r="H33" i="33"/>
  <c r="H38" i="33" s="1"/>
  <c r="C20" i="33" s="1"/>
  <c r="H35" i="29"/>
  <c r="H33" i="30"/>
  <c r="H39" i="30" s="1"/>
  <c r="C20" i="30" s="1"/>
  <c r="H36" i="31"/>
  <c r="H38" i="31" s="1"/>
  <c r="C20" i="31" s="1"/>
  <c r="C23" i="31"/>
  <c r="FU1" i="2"/>
  <c r="FU1" i="3"/>
  <c r="BO13" i="3"/>
  <c r="BO11" i="3"/>
  <c r="BX11" i="3" s="1"/>
  <c r="BO3" i="3"/>
  <c r="BO4" i="3" s="1"/>
  <c r="BO5" i="3" s="1"/>
  <c r="BO13" i="2"/>
  <c r="BO3" i="2"/>
  <c r="BO11" i="2"/>
  <c r="BX11" i="2" s="1"/>
  <c r="G36" i="29"/>
  <c r="H36" i="29" s="1"/>
  <c r="F36" i="27"/>
  <c r="G35" i="27"/>
  <c r="F36" i="28"/>
  <c r="G36" i="28" s="1"/>
  <c r="G37" i="28" s="1"/>
  <c r="F36" i="26"/>
  <c r="G36" i="26" s="1"/>
  <c r="G37" i="26" s="1"/>
  <c r="F36" i="25"/>
  <c r="G36" i="25" s="1"/>
  <c r="G37" i="25" s="1"/>
  <c r="F36" i="23"/>
  <c r="G36" i="23" s="1"/>
  <c r="G37" i="23" s="1"/>
  <c r="F36" i="22"/>
  <c r="G36" i="22" s="1"/>
  <c r="G37" i="22" s="1"/>
  <c r="G37" i="29" l="1"/>
  <c r="C23" i="29" s="1"/>
  <c r="H38" i="29"/>
  <c r="C20" i="29" s="1"/>
  <c r="G36" i="27"/>
  <c r="H36" i="27" s="1"/>
  <c r="H36" i="28"/>
  <c r="H38" i="28" s="1"/>
  <c r="C20" i="28" s="1"/>
  <c r="C23" i="28"/>
  <c r="H36" i="22"/>
  <c r="H38" i="22" s="1"/>
  <c r="C20" i="22" s="1"/>
  <c r="C23" i="22"/>
  <c r="FJ1" i="2"/>
  <c r="FJ1" i="3"/>
  <c r="H35" i="27"/>
  <c r="H36" i="23"/>
  <c r="H38" i="23" s="1"/>
  <c r="C20" i="23" s="1"/>
  <c r="C23" i="23"/>
  <c r="EN1" i="3"/>
  <c r="EN1" i="2"/>
  <c r="EY1" i="3"/>
  <c r="EY1" i="2"/>
  <c r="EC1" i="2"/>
  <c r="EC1" i="3"/>
  <c r="H36" i="25"/>
  <c r="H38" i="25" s="1"/>
  <c r="C20" i="25" s="1"/>
  <c r="C23" i="25"/>
  <c r="H36" i="26"/>
  <c r="H38" i="26" s="1"/>
  <c r="C20" i="26" s="1"/>
  <c r="C23" i="26"/>
  <c r="FU3" i="3"/>
  <c r="FU4" i="3" s="1"/>
  <c r="FU13" i="3"/>
  <c r="FU11" i="3"/>
  <c r="GD11" i="3" s="1"/>
  <c r="FU13" i="2"/>
  <c r="FU3" i="2"/>
  <c r="FU11" i="2"/>
  <c r="GD11" i="2" s="1"/>
  <c r="BT5" i="3"/>
  <c r="BS5" i="3"/>
  <c r="BR5" i="3"/>
  <c r="BQ5" i="3"/>
  <c r="BO6" i="3"/>
  <c r="BT3" i="2"/>
  <c r="BS3" i="2"/>
  <c r="BR3" i="2"/>
  <c r="BQ3" i="2"/>
  <c r="BU4" i="3"/>
  <c r="BT4" i="3"/>
  <c r="BS4" i="3"/>
  <c r="BR4" i="3"/>
  <c r="BQ4" i="3"/>
  <c r="BV4" i="3"/>
  <c r="BS3" i="3"/>
  <c r="BR3" i="3"/>
  <c r="BQ3" i="3"/>
  <c r="BT3" i="3"/>
  <c r="BO4" i="2"/>
  <c r="G36" i="1"/>
  <c r="G37" i="1" s="1"/>
  <c r="C23" i="1" s="1"/>
  <c r="G37" i="27" l="1"/>
  <c r="C23" i="27" s="1"/>
  <c r="CV1" i="3" s="1"/>
  <c r="H38" i="27"/>
  <c r="C20" i="27" s="1"/>
  <c r="FJ11" i="2"/>
  <c r="FS11" i="2" s="1"/>
  <c r="FJ13" i="2"/>
  <c r="FJ3" i="2"/>
  <c r="FJ4" i="2" s="1"/>
  <c r="FJ5" i="2" s="1"/>
  <c r="BX4" i="3"/>
  <c r="BZ1" i="2"/>
  <c r="BZ1" i="3"/>
  <c r="BD1" i="3"/>
  <c r="BD1" i="2"/>
  <c r="FJ3" i="3"/>
  <c r="FJ13" i="3"/>
  <c r="FJ11" i="3"/>
  <c r="FS11" i="3" s="1"/>
  <c r="AS1" i="3"/>
  <c r="AS1" i="2"/>
  <c r="EC11" i="2"/>
  <c r="EL11" i="2" s="1"/>
  <c r="EC3" i="2"/>
  <c r="EC13" i="2"/>
  <c r="EY13" i="2"/>
  <c r="EY11" i="2"/>
  <c r="FH11" i="2" s="1"/>
  <c r="EY3" i="2"/>
  <c r="W1" i="3"/>
  <c r="W1" i="2"/>
  <c r="DG1" i="3"/>
  <c r="DG1" i="2"/>
  <c r="AH1" i="2"/>
  <c r="AH1" i="3"/>
  <c r="CK1" i="2"/>
  <c r="CK1" i="3"/>
  <c r="EN11" i="2"/>
  <c r="EW11" i="2" s="1"/>
  <c r="EN13" i="2"/>
  <c r="EN3" i="2"/>
  <c r="EC3" i="3"/>
  <c r="EC11" i="3"/>
  <c r="EL11" i="3" s="1"/>
  <c r="EC13" i="3"/>
  <c r="EY11" i="3"/>
  <c r="FH11" i="3" s="1"/>
  <c r="EY13" i="3"/>
  <c r="EY3" i="3"/>
  <c r="EN11" i="3"/>
  <c r="EW11" i="3" s="1"/>
  <c r="EN13" i="3"/>
  <c r="EN3" i="3"/>
  <c r="DR1" i="3"/>
  <c r="DR1" i="2"/>
  <c r="FU5" i="3"/>
  <c r="FX4" i="3"/>
  <c r="FW4" i="3"/>
  <c r="GB4" i="3"/>
  <c r="GA4" i="3"/>
  <c r="FZ4" i="3"/>
  <c r="FY4" i="3"/>
  <c r="FU4" i="2"/>
  <c r="FX3" i="2"/>
  <c r="FW3" i="2"/>
  <c r="FZ3" i="2"/>
  <c r="FY3" i="2"/>
  <c r="FW3" i="3"/>
  <c r="FY3" i="3"/>
  <c r="FZ3" i="3"/>
  <c r="FX3" i="3"/>
  <c r="BX3" i="3"/>
  <c r="BX5" i="3"/>
  <c r="BQ4" i="2"/>
  <c r="BT4" i="2"/>
  <c r="BV4" i="2"/>
  <c r="BU4" i="2"/>
  <c r="BS4" i="2"/>
  <c r="BR4" i="2"/>
  <c r="BO5" i="2"/>
  <c r="BS6" i="3"/>
  <c r="BO7" i="3"/>
  <c r="BR6" i="3"/>
  <c r="BT6" i="3"/>
  <c r="BQ6" i="3"/>
  <c r="BX3" i="2"/>
  <c r="L1" i="2"/>
  <c r="L3" i="2" s="1"/>
  <c r="L4" i="2" s="1"/>
  <c r="L1" i="3"/>
  <c r="H36" i="1"/>
  <c r="H38" i="1" s="1"/>
  <c r="C20" i="1" s="1"/>
  <c r="FP4" i="2" l="1"/>
  <c r="FM4" i="2"/>
  <c r="FL4" i="2"/>
  <c r="CV1" i="2"/>
  <c r="CV3" i="2" s="1"/>
  <c r="CV4" i="2" s="1"/>
  <c r="EY4" i="3"/>
  <c r="FC3" i="3"/>
  <c r="FA3" i="3"/>
  <c r="FB3" i="3"/>
  <c r="FD3" i="3"/>
  <c r="CK13" i="2"/>
  <c r="CK11" i="2"/>
  <c r="CT11" i="2" s="1"/>
  <c r="CK3" i="2"/>
  <c r="FO4" i="2"/>
  <c r="CV3" i="3"/>
  <c r="CV4" i="3" s="1"/>
  <c r="CV5" i="3" s="1"/>
  <c r="CV11" i="3"/>
  <c r="DE11" i="3" s="1"/>
  <c r="CV13" i="3"/>
  <c r="DG13" i="2"/>
  <c r="DG11" i="2"/>
  <c r="DP11" i="2" s="1"/>
  <c r="DG3" i="2"/>
  <c r="EH3" i="2"/>
  <c r="EE3" i="2"/>
  <c r="EG3" i="2"/>
  <c r="EF3" i="2"/>
  <c r="EC4" i="2"/>
  <c r="BD3" i="2"/>
  <c r="BD4" i="2" s="1"/>
  <c r="BD13" i="2"/>
  <c r="BD11" i="2"/>
  <c r="BM11" i="2" s="1"/>
  <c r="EQ3" i="2"/>
  <c r="EP3" i="2"/>
  <c r="EN4" i="2"/>
  <c r="ER3" i="2"/>
  <c r="ES3" i="2"/>
  <c r="W3" i="2"/>
  <c r="W13" i="2"/>
  <c r="W11" i="2"/>
  <c r="AF11" i="2" s="1"/>
  <c r="BZ13" i="3"/>
  <c r="BZ11" i="3"/>
  <c r="CI11" i="3" s="1"/>
  <c r="BZ3" i="3"/>
  <c r="FQ4" i="2"/>
  <c r="W13" i="3"/>
  <c r="W11" i="3"/>
  <c r="AF11" i="3" s="1"/>
  <c r="W3" i="3"/>
  <c r="W4" i="3" s="1"/>
  <c r="AS11" i="2"/>
  <c r="BB11" i="2" s="1"/>
  <c r="AS3" i="2"/>
  <c r="AS13" i="2"/>
  <c r="BZ3" i="2"/>
  <c r="BZ4" i="2" s="1"/>
  <c r="BZ13" i="2"/>
  <c r="BZ11" i="2"/>
  <c r="CI11" i="2" s="1"/>
  <c r="BD13" i="3"/>
  <c r="BD3" i="3"/>
  <c r="BD11" i="3"/>
  <c r="BM11" i="3" s="1"/>
  <c r="FN4" i="2"/>
  <c r="DR11" i="2"/>
  <c r="EA11" i="2" s="1"/>
  <c r="DR13" i="2"/>
  <c r="DR3" i="2"/>
  <c r="DR4" i="2" s="1"/>
  <c r="CK13" i="3"/>
  <c r="CK3" i="3"/>
  <c r="CK11" i="3"/>
  <c r="CT11" i="3" s="1"/>
  <c r="FA3" i="2"/>
  <c r="FC3" i="2"/>
  <c r="FD3" i="2"/>
  <c r="FB3" i="2"/>
  <c r="EY4" i="2"/>
  <c r="AS13" i="3"/>
  <c r="AS11" i="3"/>
  <c r="BB11" i="3" s="1"/>
  <c r="AS3" i="3"/>
  <c r="AS4" i="3" s="1"/>
  <c r="DR3" i="3"/>
  <c r="DR11" i="3"/>
  <c r="EA11" i="3" s="1"/>
  <c r="DR13" i="3"/>
  <c r="FO3" i="2"/>
  <c r="FN3" i="2"/>
  <c r="FM3" i="2"/>
  <c r="FL3" i="2"/>
  <c r="EP3" i="3"/>
  <c r="ES3" i="3"/>
  <c r="EN4" i="3"/>
  <c r="EQ3" i="3"/>
  <c r="ER3" i="3"/>
  <c r="EH3" i="3"/>
  <c r="EG3" i="3"/>
  <c r="EC4" i="3"/>
  <c r="EE3" i="3"/>
  <c r="EF3" i="3"/>
  <c r="AH13" i="3"/>
  <c r="AH3" i="3"/>
  <c r="AH4" i="3" s="1"/>
  <c r="AH5" i="3" s="1"/>
  <c r="AH11" i="3"/>
  <c r="AQ11" i="3" s="1"/>
  <c r="DG13" i="3"/>
  <c r="DG3" i="3"/>
  <c r="DG11" i="3"/>
  <c r="DP11" i="3" s="1"/>
  <c r="AH3" i="2"/>
  <c r="AH4" i="2" s="1"/>
  <c r="AH13" i="2"/>
  <c r="AH11" i="2"/>
  <c r="AQ11" i="2" s="1"/>
  <c r="FJ4" i="3"/>
  <c r="FM3" i="3"/>
  <c r="FO3" i="3"/>
  <c r="FN3" i="3"/>
  <c r="FL3" i="3"/>
  <c r="GD4" i="3"/>
  <c r="FU5" i="2"/>
  <c r="FW4" i="2"/>
  <c r="GB4" i="2"/>
  <c r="FZ4" i="2"/>
  <c r="GA4" i="2"/>
  <c r="FY4" i="2"/>
  <c r="FX4" i="2"/>
  <c r="GD3" i="3"/>
  <c r="GD3" i="2"/>
  <c r="FZ5" i="3"/>
  <c r="FY5" i="3"/>
  <c r="FX5" i="3"/>
  <c r="FW5" i="3"/>
  <c r="FU6" i="3"/>
  <c r="FL5" i="2"/>
  <c r="FN5" i="2"/>
  <c r="FM5" i="2"/>
  <c r="FO5" i="2"/>
  <c r="FJ6" i="2"/>
  <c r="BS5" i="2"/>
  <c r="BT5" i="2"/>
  <c r="BO6" i="2"/>
  <c r="BR5" i="2"/>
  <c r="BQ5" i="2"/>
  <c r="BX6" i="3"/>
  <c r="BR7" i="3"/>
  <c r="BQ7" i="3"/>
  <c r="BT7" i="3"/>
  <c r="BV7" i="3"/>
  <c r="BO8" i="3"/>
  <c r="BU7" i="3"/>
  <c r="BS7" i="3"/>
  <c r="BX4" i="2"/>
  <c r="L13" i="2"/>
  <c r="L11" i="2"/>
  <c r="U11" i="2" s="1"/>
  <c r="L11" i="3"/>
  <c r="U11" i="3" s="1"/>
  <c r="L13" i="3"/>
  <c r="L3" i="3"/>
  <c r="O3" i="2"/>
  <c r="Q3" i="2"/>
  <c r="P3" i="2"/>
  <c r="N3" i="2"/>
  <c r="N4" i="2"/>
  <c r="S4" i="2"/>
  <c r="R4" i="2"/>
  <c r="P4" i="2"/>
  <c r="Q4" i="2"/>
  <c r="O4" i="2"/>
  <c r="L5" i="2"/>
  <c r="A1" i="2"/>
  <c r="A1" i="3"/>
  <c r="A11" i="3" s="1"/>
  <c r="J11" i="3" s="1"/>
  <c r="FS4" i="2" l="1"/>
  <c r="FS3" i="3"/>
  <c r="FS3" i="2"/>
  <c r="EW3" i="2"/>
  <c r="CV11" i="2"/>
  <c r="DE11" i="2" s="1"/>
  <c r="CV13" i="2"/>
  <c r="BI4" i="2"/>
  <c r="BK4" i="2"/>
  <c r="BG4" i="2"/>
  <c r="BJ4" i="2"/>
  <c r="BH4" i="2"/>
  <c r="BF4" i="2"/>
  <c r="BD5" i="2"/>
  <c r="DY4" i="2"/>
  <c r="DX4" i="2"/>
  <c r="DV4" i="2"/>
  <c r="DR5" i="2"/>
  <c r="DT4" i="2"/>
  <c r="DW4" i="2"/>
  <c r="DU4" i="2"/>
  <c r="AK5" i="3"/>
  <c r="AM5" i="3"/>
  <c r="AJ5" i="3"/>
  <c r="AL5" i="3"/>
  <c r="AH6" i="3"/>
  <c r="FH3" i="2"/>
  <c r="EL3" i="2"/>
  <c r="AO4" i="2"/>
  <c r="AM4" i="2"/>
  <c r="AJ4" i="2"/>
  <c r="AL4" i="2"/>
  <c r="AN4" i="2"/>
  <c r="AH5" i="2"/>
  <c r="AK4" i="2"/>
  <c r="CY3" i="2"/>
  <c r="CX3" i="2"/>
  <c r="CZ3" i="2"/>
  <c r="DA3" i="2"/>
  <c r="CB3" i="2"/>
  <c r="CE3" i="2"/>
  <c r="CC3" i="2"/>
  <c r="CD3" i="2"/>
  <c r="CZ3" i="3"/>
  <c r="CY3" i="3"/>
  <c r="CX3" i="3"/>
  <c r="DA3" i="3"/>
  <c r="AL3" i="3"/>
  <c r="AJ3" i="3"/>
  <c r="AM3" i="3"/>
  <c r="AK3" i="3"/>
  <c r="CK4" i="3"/>
  <c r="CO3" i="3"/>
  <c r="CP3" i="3"/>
  <c r="CN3" i="3"/>
  <c r="CM3" i="3"/>
  <c r="W4" i="2"/>
  <c r="AB3" i="2"/>
  <c r="Y3" i="2"/>
  <c r="AA3" i="2"/>
  <c r="Z3" i="2"/>
  <c r="DC4" i="3"/>
  <c r="DB4" i="3"/>
  <c r="CY4" i="3"/>
  <c r="CZ4" i="3"/>
  <c r="DA4" i="3"/>
  <c r="CX4" i="3"/>
  <c r="FH3" i="3"/>
  <c r="EC5" i="3"/>
  <c r="EI4" i="3"/>
  <c r="EJ4" i="3"/>
  <c r="EH4" i="3"/>
  <c r="EF4" i="3"/>
  <c r="EG4" i="3"/>
  <c r="EE4" i="3"/>
  <c r="FJ5" i="3"/>
  <c r="FM4" i="3"/>
  <c r="FP4" i="3"/>
  <c r="FL4" i="3"/>
  <c r="FQ4" i="3"/>
  <c r="FN4" i="3"/>
  <c r="FO4" i="3"/>
  <c r="AV3" i="3"/>
  <c r="AU3" i="3"/>
  <c r="AW3" i="3"/>
  <c r="AX3" i="3"/>
  <c r="EQ4" i="3"/>
  <c r="EU4" i="3"/>
  <c r="EP4" i="3"/>
  <c r="ET4" i="3"/>
  <c r="ES4" i="3"/>
  <c r="ER4" i="3"/>
  <c r="EN5" i="3"/>
  <c r="FA4" i="2"/>
  <c r="FF4" i="2"/>
  <c r="FC4" i="2"/>
  <c r="EY5" i="2"/>
  <c r="FD4" i="2"/>
  <c r="FB4" i="2"/>
  <c r="FE4" i="2"/>
  <c r="DG4" i="2"/>
  <c r="DK3" i="2"/>
  <c r="DJ3" i="2"/>
  <c r="DI3" i="2"/>
  <c r="DL3" i="2"/>
  <c r="CE4" i="2"/>
  <c r="BZ5" i="2"/>
  <c r="CD4" i="2"/>
  <c r="CF4" i="2"/>
  <c r="CC4" i="2"/>
  <c r="CG4" i="2"/>
  <c r="CB4" i="2"/>
  <c r="CX5" i="3"/>
  <c r="CY5" i="3"/>
  <c r="CZ5" i="3"/>
  <c r="DA5" i="3"/>
  <c r="CV6" i="3"/>
  <c r="AK3" i="2"/>
  <c r="AM3" i="2"/>
  <c r="AJ3" i="2"/>
  <c r="AL3" i="2"/>
  <c r="BD4" i="3"/>
  <c r="BF3" i="3"/>
  <c r="BG3" i="3"/>
  <c r="BH3" i="3"/>
  <c r="BI3" i="3"/>
  <c r="AS4" i="2"/>
  <c r="AU3" i="2"/>
  <c r="AX3" i="2"/>
  <c r="AW3" i="2"/>
  <c r="AV3" i="2"/>
  <c r="BZ4" i="3"/>
  <c r="CE3" i="3"/>
  <c r="CB3" i="3"/>
  <c r="CD3" i="3"/>
  <c r="CC3" i="3"/>
  <c r="BI3" i="2"/>
  <c r="BG3" i="2"/>
  <c r="BF3" i="2"/>
  <c r="BH3" i="2"/>
  <c r="EY5" i="3"/>
  <c r="FF4" i="3"/>
  <c r="FD4" i="3"/>
  <c r="FE4" i="3"/>
  <c r="FA4" i="3"/>
  <c r="FB4" i="3"/>
  <c r="FC4" i="3"/>
  <c r="CV5" i="2"/>
  <c r="CX4" i="2"/>
  <c r="DC4" i="2"/>
  <c r="DA4" i="2"/>
  <c r="DB4" i="2"/>
  <c r="CZ4" i="2"/>
  <c r="CY4" i="2"/>
  <c r="W5" i="3"/>
  <c r="AC4" i="3"/>
  <c r="AD4" i="3"/>
  <c r="AB4" i="3"/>
  <c r="AA4" i="3"/>
  <c r="Y4" i="3"/>
  <c r="Z4" i="3"/>
  <c r="AS5" i="3"/>
  <c r="AW4" i="3"/>
  <c r="AU4" i="3"/>
  <c r="AY4" i="3"/>
  <c r="AX4" i="3"/>
  <c r="AV4" i="3"/>
  <c r="AZ4" i="3"/>
  <c r="AB3" i="3"/>
  <c r="AA3" i="3"/>
  <c r="Y3" i="3"/>
  <c r="Z3" i="3"/>
  <c r="AK4" i="3"/>
  <c r="AN4" i="3"/>
  <c r="AM4" i="3"/>
  <c r="AL4" i="3"/>
  <c r="AO4" i="3"/>
  <c r="AJ4" i="3"/>
  <c r="DG4" i="3"/>
  <c r="DL3" i="3"/>
  <c r="DK3" i="3"/>
  <c r="DJ3" i="3"/>
  <c r="DI3" i="3"/>
  <c r="EL3" i="3"/>
  <c r="EW3" i="3"/>
  <c r="DR4" i="3"/>
  <c r="DW3" i="3"/>
  <c r="DV3" i="3"/>
  <c r="DU3" i="3"/>
  <c r="DT3" i="3"/>
  <c r="DV3" i="2"/>
  <c r="DT3" i="2"/>
  <c r="DU3" i="2"/>
  <c r="DW3" i="2"/>
  <c r="ET4" i="2"/>
  <c r="EN5" i="2"/>
  <c r="EU4" i="2"/>
  <c r="ES4" i="2"/>
  <c r="ER4" i="2"/>
  <c r="EP4" i="2"/>
  <c r="EQ4" i="2"/>
  <c r="EJ4" i="2"/>
  <c r="EF4" i="2"/>
  <c r="EG4" i="2"/>
  <c r="EI4" i="2"/>
  <c r="EE4" i="2"/>
  <c r="EC5" i="2"/>
  <c r="EH4" i="2"/>
  <c r="CK4" i="2"/>
  <c r="CO3" i="2"/>
  <c r="CP3" i="2"/>
  <c r="CM3" i="2"/>
  <c r="CN3" i="2"/>
  <c r="FZ6" i="3"/>
  <c r="FW6" i="3"/>
  <c r="FX6" i="3"/>
  <c r="FU7" i="3"/>
  <c r="FY6" i="3" s="1"/>
  <c r="GD4" i="2"/>
  <c r="GD5" i="3"/>
  <c r="FZ5" i="2"/>
  <c r="FY5" i="2"/>
  <c r="FX5" i="2"/>
  <c r="FW5" i="2"/>
  <c r="FU6" i="2"/>
  <c r="FS5" i="2"/>
  <c r="FM6" i="2"/>
  <c r="FO6" i="2"/>
  <c r="FL6" i="2"/>
  <c r="FJ7" i="2"/>
  <c r="FN6" i="2" s="1"/>
  <c r="BX7" i="3"/>
  <c r="BX5" i="2"/>
  <c r="BS8" i="3"/>
  <c r="BR8" i="3"/>
  <c r="BQ8" i="3"/>
  <c r="BO9" i="3"/>
  <c r="BT8" i="3"/>
  <c r="BT6" i="2"/>
  <c r="BR6" i="2"/>
  <c r="BQ6" i="2"/>
  <c r="BS6" i="2"/>
  <c r="BO7" i="2"/>
  <c r="N3" i="3"/>
  <c r="P3" i="3"/>
  <c r="Q3" i="3"/>
  <c r="O3" i="3"/>
  <c r="L4" i="3"/>
  <c r="U3" i="2"/>
  <c r="Q5" i="2"/>
  <c r="L6" i="2"/>
  <c r="O5" i="2"/>
  <c r="P5" i="2"/>
  <c r="N5" i="2"/>
  <c r="U4" i="2"/>
  <c r="A13" i="2"/>
  <c r="A11" i="2"/>
  <c r="J11" i="2" s="1"/>
  <c r="A3" i="2"/>
  <c r="C3" i="2" s="1"/>
  <c r="A13" i="3"/>
  <c r="A3" i="3"/>
  <c r="D3" i="3" s="1"/>
  <c r="BB4" i="3" l="1"/>
  <c r="EW4" i="3"/>
  <c r="EW4" i="2"/>
  <c r="EL4" i="3"/>
  <c r="EA3" i="2"/>
  <c r="DP3" i="2"/>
  <c r="DE3" i="3"/>
  <c r="DE5" i="3"/>
  <c r="DE4" i="2"/>
  <c r="CT3" i="2"/>
  <c r="CI4" i="2"/>
  <c r="CI3" i="2"/>
  <c r="BM4" i="2"/>
  <c r="BM3" i="3"/>
  <c r="BM3" i="2"/>
  <c r="BB3" i="2"/>
  <c r="AQ5" i="3"/>
  <c r="AQ4" i="2"/>
  <c r="AQ4" i="3"/>
  <c r="AF4" i="3"/>
  <c r="AF3" i="2"/>
  <c r="DR5" i="3"/>
  <c r="DU4" i="3"/>
  <c r="DY4" i="3"/>
  <c r="DX4" i="3"/>
  <c r="DT4" i="3"/>
  <c r="DW4" i="3"/>
  <c r="DV4" i="3"/>
  <c r="DG5" i="3"/>
  <c r="DL4" i="3"/>
  <c r="DN4" i="3"/>
  <c r="DI4" i="3"/>
  <c r="DJ4" i="3"/>
  <c r="DK4" i="3"/>
  <c r="DM4" i="3"/>
  <c r="CY5" i="2"/>
  <c r="DA5" i="2"/>
  <c r="CX5" i="2"/>
  <c r="CZ5" i="2"/>
  <c r="CV6" i="2"/>
  <c r="CI3" i="3"/>
  <c r="AS5" i="2"/>
  <c r="AW4" i="2"/>
  <c r="AX4" i="2"/>
  <c r="AV4" i="2"/>
  <c r="AY4" i="2"/>
  <c r="AZ4" i="2"/>
  <c r="AU4" i="2"/>
  <c r="AQ3" i="2"/>
  <c r="DE4" i="3"/>
  <c r="DE3" i="2"/>
  <c r="EP5" i="2"/>
  <c r="EN6" i="2"/>
  <c r="EQ5" i="2"/>
  <c r="ER5" i="2"/>
  <c r="ES5" i="2"/>
  <c r="FB5" i="3"/>
  <c r="FC5" i="3"/>
  <c r="FD5" i="3"/>
  <c r="EY6" i="3"/>
  <c r="FA5" i="3"/>
  <c r="CK5" i="2"/>
  <c r="CP4" i="2"/>
  <c r="CQ4" i="2"/>
  <c r="CR4" i="2"/>
  <c r="CM4" i="2"/>
  <c r="CN4" i="2"/>
  <c r="CO4" i="2"/>
  <c r="AF3" i="3"/>
  <c r="AA5" i="3"/>
  <c r="Z5" i="3"/>
  <c r="W6" i="3"/>
  <c r="Y5" i="3"/>
  <c r="AB5" i="3"/>
  <c r="AC4" i="2"/>
  <c r="AB4" i="2"/>
  <c r="AA4" i="2"/>
  <c r="Y4" i="2"/>
  <c r="AD4" i="2"/>
  <c r="Z4" i="2"/>
  <c r="W5" i="2"/>
  <c r="AX5" i="3"/>
  <c r="AU5" i="3"/>
  <c r="AW5" i="3"/>
  <c r="AV5" i="3"/>
  <c r="AS6" i="3"/>
  <c r="CF4" i="3"/>
  <c r="CB4" i="3"/>
  <c r="CD4" i="3"/>
  <c r="CG4" i="3"/>
  <c r="CE4" i="3"/>
  <c r="CC4" i="3"/>
  <c r="BZ5" i="3"/>
  <c r="FH4" i="2"/>
  <c r="FS4" i="3"/>
  <c r="EA4" i="2"/>
  <c r="BD5" i="3"/>
  <c r="BI4" i="3"/>
  <c r="BH4" i="3"/>
  <c r="BF4" i="3"/>
  <c r="BG4" i="3"/>
  <c r="BK4" i="3"/>
  <c r="BJ4" i="3"/>
  <c r="BH5" i="2"/>
  <c r="BG5" i="2"/>
  <c r="BI5" i="2"/>
  <c r="BD6" i="2"/>
  <c r="BF5" i="2"/>
  <c r="EE5" i="2"/>
  <c r="EH5" i="2"/>
  <c r="EC6" i="2"/>
  <c r="EF5" i="2"/>
  <c r="EG5" i="2"/>
  <c r="FH4" i="3"/>
  <c r="DA6" i="3"/>
  <c r="CX6" i="3"/>
  <c r="CV7" i="3"/>
  <c r="CY6" i="3"/>
  <c r="DG5" i="2"/>
  <c r="DN4" i="2"/>
  <c r="DI4" i="2"/>
  <c r="DJ4" i="2"/>
  <c r="DK4" i="2"/>
  <c r="DL4" i="2"/>
  <c r="DM4" i="2"/>
  <c r="EN6" i="3"/>
  <c r="EP5" i="3"/>
  <c r="EQ5" i="3"/>
  <c r="ES5" i="3"/>
  <c r="ER5" i="3"/>
  <c r="CT3" i="3"/>
  <c r="AQ3" i="3"/>
  <c r="AJ5" i="2"/>
  <c r="AM5" i="2"/>
  <c r="AH6" i="2"/>
  <c r="AL5" i="2"/>
  <c r="AK5" i="2"/>
  <c r="AM6" i="3"/>
  <c r="AK6" i="3"/>
  <c r="AJ6" i="3"/>
  <c r="AH7" i="3"/>
  <c r="AL6" i="3" s="1"/>
  <c r="DV5" i="2"/>
  <c r="DR6" i="2"/>
  <c r="DT5" i="2"/>
  <c r="DU5" i="2"/>
  <c r="DW5" i="2"/>
  <c r="EL4" i="2"/>
  <c r="EA3" i="3"/>
  <c r="DP3" i="3"/>
  <c r="EF5" i="3"/>
  <c r="EC6" i="3"/>
  <c r="EG5" i="3"/>
  <c r="EE5" i="3"/>
  <c r="EH5" i="3"/>
  <c r="FA5" i="2"/>
  <c r="FD5" i="2"/>
  <c r="FC5" i="2"/>
  <c r="FB5" i="2"/>
  <c r="EY6" i="2"/>
  <c r="CK5" i="3"/>
  <c r="CQ4" i="3"/>
  <c r="CP4" i="3"/>
  <c r="CN4" i="3"/>
  <c r="CM4" i="3"/>
  <c r="CO4" i="3"/>
  <c r="CR4" i="3"/>
  <c r="CC5" i="2"/>
  <c r="BZ6" i="2"/>
  <c r="CE5" i="2"/>
  <c r="CB5" i="2"/>
  <c r="CD5" i="2"/>
  <c r="BB3" i="3"/>
  <c r="FJ6" i="3"/>
  <c r="FO5" i="3"/>
  <c r="FM5" i="3"/>
  <c r="FL5" i="3"/>
  <c r="FN5" i="3"/>
  <c r="GD6" i="3"/>
  <c r="GA7" i="3"/>
  <c r="FZ7" i="3"/>
  <c r="FY7" i="3"/>
  <c r="FX7" i="3"/>
  <c r="FW7" i="3"/>
  <c r="GB7" i="3"/>
  <c r="FU8" i="3"/>
  <c r="FX6" i="2"/>
  <c r="FW6" i="2"/>
  <c r="FZ6" i="2"/>
  <c r="FU7" i="2"/>
  <c r="FY6" i="2" s="1"/>
  <c r="GD5" i="2"/>
  <c r="FL7" i="2"/>
  <c r="FQ7" i="2"/>
  <c r="FJ8" i="2"/>
  <c r="FO7" i="2"/>
  <c r="FN7" i="2"/>
  <c r="FM7" i="2"/>
  <c r="FP7" i="2"/>
  <c r="FS6" i="2"/>
  <c r="BX6" i="2"/>
  <c r="BS9" i="3"/>
  <c r="BO10" i="3"/>
  <c r="BR9" i="3"/>
  <c r="BQ9" i="3"/>
  <c r="BT9" i="3"/>
  <c r="BX8" i="3"/>
  <c r="BU7" i="2"/>
  <c r="BS7" i="2"/>
  <c r="BR7" i="2"/>
  <c r="BT7" i="2"/>
  <c r="BQ7" i="2"/>
  <c r="BO8" i="2"/>
  <c r="BV7" i="2"/>
  <c r="L5" i="3"/>
  <c r="N4" i="3"/>
  <c r="R4" i="3"/>
  <c r="O4" i="3"/>
  <c r="S4" i="3"/>
  <c r="P4" i="3"/>
  <c r="Q4" i="3"/>
  <c r="U5" i="2"/>
  <c r="U3" i="3"/>
  <c r="L7" i="2"/>
  <c r="P6" i="2" s="1"/>
  <c r="Q6" i="2"/>
  <c r="O6" i="2"/>
  <c r="N6" i="2"/>
  <c r="D3" i="2"/>
  <c r="E3" i="2"/>
  <c r="F3" i="2"/>
  <c r="A4" i="2"/>
  <c r="F4" i="2" s="1"/>
  <c r="A4" i="3"/>
  <c r="E4" i="3" s="1"/>
  <c r="F3" i="3"/>
  <c r="E3" i="3"/>
  <c r="C3" i="3"/>
  <c r="FH5" i="2" l="1"/>
  <c r="EW5" i="2"/>
  <c r="EL5" i="3"/>
  <c r="EA5" i="2"/>
  <c r="DE5" i="2"/>
  <c r="CI4" i="3"/>
  <c r="BM5" i="2"/>
  <c r="BM4" i="3"/>
  <c r="AQ6" i="3"/>
  <c r="AF4" i="2"/>
  <c r="CI5" i="2"/>
  <c r="CT4" i="2"/>
  <c r="AU5" i="2"/>
  <c r="AX5" i="2"/>
  <c r="AV5" i="2"/>
  <c r="AW5" i="2"/>
  <c r="AS6" i="2"/>
  <c r="EA4" i="3"/>
  <c r="BB5" i="3"/>
  <c r="FS5" i="3"/>
  <c r="CC6" i="2"/>
  <c r="CB6" i="2"/>
  <c r="CE6" i="2"/>
  <c r="BZ7" i="2"/>
  <c r="CD6" i="2" s="1"/>
  <c r="CP5" i="3"/>
  <c r="CN5" i="3"/>
  <c r="CM5" i="3"/>
  <c r="CO5" i="3"/>
  <c r="CK6" i="3"/>
  <c r="DP4" i="2"/>
  <c r="BF5" i="3"/>
  <c r="BH5" i="3"/>
  <c r="BI5" i="3"/>
  <c r="BG5" i="3"/>
  <c r="BD6" i="3"/>
  <c r="AA5" i="2"/>
  <c r="Z5" i="2"/>
  <c r="AB5" i="2"/>
  <c r="Y5" i="2"/>
  <c r="W6" i="2"/>
  <c r="AF5" i="3"/>
  <c r="BI6" i="2"/>
  <c r="BH6" i="2"/>
  <c r="BG6" i="2"/>
  <c r="BD7" i="2"/>
  <c r="BF6" i="2"/>
  <c r="FC6" i="2"/>
  <c r="FB6" i="2"/>
  <c r="EY7" i="2"/>
  <c r="FA6" i="2"/>
  <c r="FD6" i="2"/>
  <c r="EG6" i="3"/>
  <c r="EF6" i="3"/>
  <c r="EE6" i="3"/>
  <c r="EH6" i="3"/>
  <c r="EC7" i="3"/>
  <c r="DU6" i="2"/>
  <c r="DT6" i="2"/>
  <c r="DR7" i="2"/>
  <c r="DW6" i="2"/>
  <c r="AB6" i="3"/>
  <c r="W7" i="3"/>
  <c r="Y6" i="3"/>
  <c r="Z6" i="3"/>
  <c r="BB4" i="2"/>
  <c r="DA6" i="2"/>
  <c r="CX6" i="2"/>
  <c r="CV7" i="2"/>
  <c r="CZ6" i="2" s="1"/>
  <c r="CY6" i="2"/>
  <c r="DP4" i="3"/>
  <c r="FA6" i="3"/>
  <c r="FC6" i="3"/>
  <c r="FD6" i="3"/>
  <c r="FB6" i="3"/>
  <c r="EY7" i="3"/>
  <c r="FS7" i="2"/>
  <c r="AK6" i="2"/>
  <c r="AH7" i="2"/>
  <c r="AM6" i="2"/>
  <c r="AL6" i="2"/>
  <c r="AJ6" i="2"/>
  <c r="EW5" i="3"/>
  <c r="DI5" i="2"/>
  <c r="DK5" i="2"/>
  <c r="DJ5" i="2"/>
  <c r="DL5" i="2"/>
  <c r="DG6" i="2"/>
  <c r="EH6" i="2"/>
  <c r="EC7" i="2"/>
  <c r="EF6" i="2"/>
  <c r="EE6" i="2"/>
  <c r="EG6" i="2"/>
  <c r="FN6" i="3"/>
  <c r="FO6" i="3"/>
  <c r="FJ7" i="3"/>
  <c r="FL6" i="3"/>
  <c r="FM6" i="3"/>
  <c r="AH8" i="3"/>
  <c r="AL7" i="3"/>
  <c r="AJ7" i="3"/>
  <c r="AM7" i="3"/>
  <c r="AK7" i="3"/>
  <c r="AO7" i="3"/>
  <c r="AN7" i="3"/>
  <c r="EQ6" i="3"/>
  <c r="EP6" i="3"/>
  <c r="EN7" i="3"/>
  <c r="ER6" i="3" s="1"/>
  <c r="ES6" i="3"/>
  <c r="AX6" i="3"/>
  <c r="AV6" i="3"/>
  <c r="AU6" i="3"/>
  <c r="AS7" i="3"/>
  <c r="CO5" i="2"/>
  <c r="CN5" i="2"/>
  <c r="CP5" i="2"/>
  <c r="CM5" i="2"/>
  <c r="CK6" i="2"/>
  <c r="DW5" i="3"/>
  <c r="DU5" i="3"/>
  <c r="DV5" i="3"/>
  <c r="DT5" i="3"/>
  <c r="DR6" i="3"/>
  <c r="CT4" i="3"/>
  <c r="AQ5" i="2"/>
  <c r="CZ6" i="3"/>
  <c r="DE6" i="3" s="1"/>
  <c r="DC7" i="3"/>
  <c r="DA7" i="3"/>
  <c r="CV8" i="3"/>
  <c r="DB7" i="3"/>
  <c r="CZ7" i="3"/>
  <c r="CY7" i="3"/>
  <c r="CX7" i="3"/>
  <c r="EL5" i="2"/>
  <c r="CC5" i="3"/>
  <c r="CE5" i="3"/>
  <c r="BZ6" i="3"/>
  <c r="CD5" i="3"/>
  <c r="CB5" i="3"/>
  <c r="FH5" i="3"/>
  <c r="EQ6" i="2"/>
  <c r="EN7" i="2"/>
  <c r="EP6" i="2"/>
  <c r="ES6" i="2"/>
  <c r="DK5" i="3"/>
  <c r="DI5" i="3"/>
  <c r="DL5" i="3"/>
  <c r="DJ5" i="3"/>
  <c r="DG6" i="3"/>
  <c r="GD7" i="3"/>
  <c r="FY8" i="3"/>
  <c r="FW8" i="3"/>
  <c r="FZ8" i="3"/>
  <c r="FX8" i="3"/>
  <c r="FU9" i="3"/>
  <c r="FZ7" i="2"/>
  <c r="FY7" i="2"/>
  <c r="GB7" i="2"/>
  <c r="GA7" i="2"/>
  <c r="FX7" i="2"/>
  <c r="FW7" i="2"/>
  <c r="FU8" i="2"/>
  <c r="GD6" i="2"/>
  <c r="FN8" i="2"/>
  <c r="FM8" i="2"/>
  <c r="FO8" i="2"/>
  <c r="FL8" i="2"/>
  <c r="FJ9" i="2"/>
  <c r="BQ8" i="2"/>
  <c r="BO9" i="2"/>
  <c r="BR8" i="2"/>
  <c r="BT8" i="2"/>
  <c r="BS8" i="2"/>
  <c r="BX9" i="3"/>
  <c r="BX7" i="2"/>
  <c r="BR10" i="3"/>
  <c r="BQ10" i="3"/>
  <c r="BV10" i="3"/>
  <c r="BS10" i="3"/>
  <c r="BU10" i="3"/>
  <c r="BT10" i="3"/>
  <c r="U4" i="3"/>
  <c r="N5" i="3"/>
  <c r="O5" i="3"/>
  <c r="P5" i="3"/>
  <c r="Q5" i="3"/>
  <c r="L6" i="3"/>
  <c r="J3" i="2"/>
  <c r="U6" i="2"/>
  <c r="N7" i="2"/>
  <c r="S7" i="2"/>
  <c r="L8" i="2"/>
  <c r="O7" i="2"/>
  <c r="Q7" i="2"/>
  <c r="R7" i="2"/>
  <c r="P7" i="2"/>
  <c r="H4" i="2"/>
  <c r="G4" i="2"/>
  <c r="C4" i="2"/>
  <c r="D4" i="2"/>
  <c r="A5" i="2"/>
  <c r="C5" i="2" s="1"/>
  <c r="E4" i="2"/>
  <c r="A5" i="3"/>
  <c r="C5" i="3" s="1"/>
  <c r="C4" i="3"/>
  <c r="G4" i="3"/>
  <c r="D4" i="3"/>
  <c r="F4" i="3"/>
  <c r="H4" i="3"/>
  <c r="J3" i="3"/>
  <c r="EL6" i="3" l="1"/>
  <c r="EA5" i="3"/>
  <c r="DP5" i="3"/>
  <c r="DE6" i="2"/>
  <c r="CI5" i="3"/>
  <c r="CI6" i="2"/>
  <c r="BM6" i="2"/>
  <c r="AQ7" i="3"/>
  <c r="AQ6" i="2"/>
  <c r="AF5" i="2"/>
  <c r="AB6" i="2"/>
  <c r="W7" i="2"/>
  <c r="Z6" i="2"/>
  <c r="Y6" i="2"/>
  <c r="AA6" i="2"/>
  <c r="CB7" i="2"/>
  <c r="CG7" i="2"/>
  <c r="CF7" i="2"/>
  <c r="CC7" i="2"/>
  <c r="CD7" i="2"/>
  <c r="BZ8" i="2"/>
  <c r="CE7" i="2"/>
  <c r="FS8" i="2"/>
  <c r="CC6" i="3"/>
  <c r="CE6" i="3"/>
  <c r="CB6" i="3"/>
  <c r="BZ7" i="3"/>
  <c r="CD6" i="3"/>
  <c r="CZ8" i="3"/>
  <c r="CY8" i="3"/>
  <c r="CV9" i="3"/>
  <c r="DA8" i="3"/>
  <c r="CX8" i="3"/>
  <c r="EW6" i="3"/>
  <c r="AH9" i="3"/>
  <c r="AM8" i="3"/>
  <c r="AL8" i="3"/>
  <c r="AJ8" i="3"/>
  <c r="AK8" i="3"/>
  <c r="EL6" i="2"/>
  <c r="DP5" i="2"/>
  <c r="AA6" i="3"/>
  <c r="AF6" i="3" s="1"/>
  <c r="AA7" i="3"/>
  <c r="Z7" i="3"/>
  <c r="W8" i="3"/>
  <c r="Y7" i="3"/>
  <c r="AD7" i="3"/>
  <c r="AB7" i="3"/>
  <c r="AC7" i="3"/>
  <c r="BM5" i="3"/>
  <c r="DW6" i="3"/>
  <c r="DU6" i="3"/>
  <c r="DT6" i="3"/>
  <c r="DR7" i="3"/>
  <c r="DV6" i="3" s="1"/>
  <c r="ET7" i="3"/>
  <c r="EN8" i="3"/>
  <c r="ER7" i="3"/>
  <c r="ES7" i="3"/>
  <c r="EQ7" i="3"/>
  <c r="EP7" i="3"/>
  <c r="EU7" i="3"/>
  <c r="EG7" i="2"/>
  <c r="EI7" i="2"/>
  <c r="EH7" i="2"/>
  <c r="EC8" i="2"/>
  <c r="EJ7" i="2"/>
  <c r="EE7" i="2"/>
  <c r="EF7" i="2"/>
  <c r="CO6" i="3"/>
  <c r="CM6" i="3"/>
  <c r="CK7" i="3"/>
  <c r="CN6" i="3"/>
  <c r="CP6" i="3"/>
  <c r="BB5" i="2"/>
  <c r="EI7" i="3"/>
  <c r="EF7" i="3"/>
  <c r="EC8" i="3"/>
  <c r="EH7" i="3"/>
  <c r="EJ7" i="3"/>
  <c r="EE7" i="3"/>
  <c r="EG7" i="3"/>
  <c r="CY7" i="2"/>
  <c r="DB7" i="2"/>
  <c r="CX7" i="2"/>
  <c r="CZ7" i="2"/>
  <c r="DC7" i="2"/>
  <c r="CV8" i="2"/>
  <c r="DA7" i="2"/>
  <c r="BJ7" i="2"/>
  <c r="BI7" i="2"/>
  <c r="BD8" i="2"/>
  <c r="BK7" i="2"/>
  <c r="BH7" i="2"/>
  <c r="BF7" i="2"/>
  <c r="BG7" i="2"/>
  <c r="ER6" i="2"/>
  <c r="EW6" i="2" s="1"/>
  <c r="EP7" i="2"/>
  <c r="EU7" i="2"/>
  <c r="EQ7" i="2"/>
  <c r="ER7" i="2"/>
  <c r="EN8" i="2"/>
  <c r="ET7" i="2"/>
  <c r="ES7" i="2"/>
  <c r="CN6" i="2"/>
  <c r="CM6" i="2"/>
  <c r="CP6" i="2"/>
  <c r="CK7" i="2"/>
  <c r="CO6" i="2" s="1"/>
  <c r="FS6" i="3"/>
  <c r="DV6" i="2"/>
  <c r="EA6" i="2" s="1"/>
  <c r="DY7" i="2"/>
  <c r="DW7" i="2"/>
  <c r="DT7" i="2"/>
  <c r="DX7" i="2"/>
  <c r="DV7" i="2"/>
  <c r="DU7" i="2"/>
  <c r="DR8" i="2"/>
  <c r="DI6" i="3"/>
  <c r="DJ6" i="3"/>
  <c r="DL6" i="3"/>
  <c r="DK6" i="3"/>
  <c r="DG7" i="3"/>
  <c r="DE7" i="3"/>
  <c r="CT5" i="2"/>
  <c r="FO7" i="3"/>
  <c r="FL7" i="3"/>
  <c r="FN7" i="3"/>
  <c r="FP7" i="3"/>
  <c r="FM7" i="3"/>
  <c r="FQ7" i="3"/>
  <c r="FJ8" i="3"/>
  <c r="DL6" i="2"/>
  <c r="DI6" i="2"/>
  <c r="DJ6" i="2"/>
  <c r="DG7" i="2"/>
  <c r="DK6" i="2"/>
  <c r="FH6" i="2"/>
  <c r="BF6" i="3"/>
  <c r="BG6" i="3"/>
  <c r="BI6" i="3"/>
  <c r="BD7" i="3"/>
  <c r="BH6" i="3" s="1"/>
  <c r="CT5" i="3"/>
  <c r="AS7" i="2"/>
  <c r="AV6" i="2"/>
  <c r="AX6" i="2"/>
  <c r="AW6" i="2"/>
  <c r="AU6" i="2"/>
  <c r="AW6" i="3"/>
  <c r="BB6" i="3" s="1"/>
  <c r="AX7" i="3"/>
  <c r="AY7" i="3"/>
  <c r="AW7" i="3"/>
  <c r="AV7" i="3"/>
  <c r="AZ7" i="3"/>
  <c r="AS8" i="3"/>
  <c r="AU7" i="3"/>
  <c r="FD7" i="3"/>
  <c r="FC7" i="3"/>
  <c r="FA7" i="3"/>
  <c r="FF7" i="3"/>
  <c r="FE7" i="3"/>
  <c r="EY8" i="3"/>
  <c r="FB7" i="3"/>
  <c r="AJ7" i="2"/>
  <c r="AO7" i="2"/>
  <c r="AH8" i="2"/>
  <c r="AN7" i="2"/>
  <c r="AM7" i="2"/>
  <c r="AL7" i="2"/>
  <c r="AK7" i="2"/>
  <c r="FH6" i="3"/>
  <c r="FF7" i="2"/>
  <c r="EY8" i="2"/>
  <c r="FC7" i="2"/>
  <c r="FA7" i="2"/>
  <c r="FE7" i="2"/>
  <c r="FD7" i="2"/>
  <c r="FB7" i="2"/>
  <c r="GD7" i="2"/>
  <c r="FW9" i="3"/>
  <c r="FU10" i="3"/>
  <c r="FY9" i="3"/>
  <c r="FX9" i="3"/>
  <c r="FZ9" i="3"/>
  <c r="FZ8" i="2"/>
  <c r="FY8" i="2"/>
  <c r="FX8" i="2"/>
  <c r="FW8" i="2"/>
  <c r="FU9" i="2"/>
  <c r="GD8" i="3"/>
  <c r="FN9" i="2"/>
  <c r="FM9" i="2"/>
  <c r="FL9" i="2"/>
  <c r="FO9" i="2"/>
  <c r="FJ10" i="2"/>
  <c r="BQ9" i="2"/>
  <c r="BT9" i="2"/>
  <c r="BS9" i="2"/>
  <c r="BR9" i="2"/>
  <c r="BO10" i="2"/>
  <c r="BX10" i="3"/>
  <c r="BS13" i="3" s="1"/>
  <c r="C24" i="24" s="1"/>
  <c r="BX8" i="2"/>
  <c r="O6" i="3"/>
  <c r="N6" i="3"/>
  <c r="Q6" i="3"/>
  <c r="L7" i="3"/>
  <c r="P6" i="3" s="1"/>
  <c r="U5" i="3"/>
  <c r="L9" i="2"/>
  <c r="Q8" i="2"/>
  <c r="P8" i="2"/>
  <c r="O8" i="2"/>
  <c r="N8" i="2"/>
  <c r="U7" i="2"/>
  <c r="J4" i="3"/>
  <c r="A6" i="2"/>
  <c r="C6" i="2" s="1"/>
  <c r="D5" i="2"/>
  <c r="F5" i="2"/>
  <c r="E5" i="2"/>
  <c r="J4" i="2"/>
  <c r="F5" i="3"/>
  <c r="E5" i="3"/>
  <c r="D5" i="3"/>
  <c r="A6" i="3"/>
  <c r="F6" i="3" s="1"/>
  <c r="FS7" i="3" l="1"/>
  <c r="FH7" i="3"/>
  <c r="FH7" i="2"/>
  <c r="EW7" i="3"/>
  <c r="EW7" i="2"/>
  <c r="EL7" i="2"/>
  <c r="EA7" i="2"/>
  <c r="EA6" i="3"/>
  <c r="DP6" i="3"/>
  <c r="DP6" i="2"/>
  <c r="CT6" i="2"/>
  <c r="CT6" i="3"/>
  <c r="CI7" i="2"/>
  <c r="CI6" i="3"/>
  <c r="BM7" i="2"/>
  <c r="BB7" i="3"/>
  <c r="AQ7" i="2"/>
  <c r="AQ8" i="3"/>
  <c r="AF7" i="3"/>
  <c r="AW8" i="3"/>
  <c r="AV8" i="3"/>
  <c r="AS9" i="3"/>
  <c r="AU8" i="3"/>
  <c r="AX8" i="3"/>
  <c r="BB6" i="2"/>
  <c r="DL7" i="2"/>
  <c r="DM7" i="2"/>
  <c r="DK7" i="2"/>
  <c r="DN7" i="2"/>
  <c r="DI7" i="2"/>
  <c r="DJ7" i="2"/>
  <c r="DG8" i="2"/>
  <c r="EL7" i="3"/>
  <c r="EE8" i="2"/>
  <c r="EF8" i="2"/>
  <c r="EH8" i="2"/>
  <c r="EG8" i="2"/>
  <c r="EC9" i="2"/>
  <c r="AA8" i="3"/>
  <c r="W9" i="3"/>
  <c r="AB8" i="3"/>
  <c r="Y8" i="3"/>
  <c r="Z8" i="3"/>
  <c r="AF6" i="2"/>
  <c r="FD8" i="2"/>
  <c r="EY9" i="2"/>
  <c r="FA8" i="2"/>
  <c r="FC8" i="2"/>
  <c r="FB8" i="2"/>
  <c r="BF7" i="3"/>
  <c r="BJ7" i="3"/>
  <c r="BH7" i="3"/>
  <c r="BK7" i="3"/>
  <c r="BD8" i="3"/>
  <c r="BG7" i="3"/>
  <c r="BI7" i="3"/>
  <c r="CX8" i="2"/>
  <c r="CV9" i="2"/>
  <c r="CZ8" i="2"/>
  <c r="CY8" i="2"/>
  <c r="DA8" i="2"/>
  <c r="DR9" i="2"/>
  <c r="DW8" i="2"/>
  <c r="DV8" i="2"/>
  <c r="DT8" i="2"/>
  <c r="DU8" i="2"/>
  <c r="CK8" i="3"/>
  <c r="CP7" i="3"/>
  <c r="CO7" i="3"/>
  <c r="CQ7" i="3"/>
  <c r="CR7" i="3"/>
  <c r="CN7" i="3"/>
  <c r="CM7" i="3"/>
  <c r="AH10" i="3"/>
  <c r="AL9" i="3"/>
  <c r="AM9" i="3"/>
  <c r="AK9" i="3"/>
  <c r="AJ9" i="3"/>
  <c r="BZ9" i="2"/>
  <c r="CC8" i="2"/>
  <c r="CD8" i="2"/>
  <c r="CB8" i="2"/>
  <c r="CE8" i="2"/>
  <c r="BM6" i="3"/>
  <c r="EQ8" i="2"/>
  <c r="ES8" i="2"/>
  <c r="EP8" i="2"/>
  <c r="EN9" i="2"/>
  <c r="ER8" i="2"/>
  <c r="EH8" i="3"/>
  <c r="EG8" i="3"/>
  <c r="EE8" i="3"/>
  <c r="EC9" i="3"/>
  <c r="EF8" i="3"/>
  <c r="EP8" i="3"/>
  <c r="ES8" i="3"/>
  <c r="EQ8" i="3"/>
  <c r="ER8" i="3"/>
  <c r="EN9" i="3"/>
  <c r="BZ8" i="3"/>
  <c r="CD7" i="3"/>
  <c r="CC7" i="3"/>
  <c r="CB7" i="3"/>
  <c r="CG7" i="3"/>
  <c r="CF7" i="3"/>
  <c r="CE7" i="3"/>
  <c r="AA7" i="2"/>
  <c r="Z7" i="2"/>
  <c r="W8" i="2"/>
  <c r="AB7" i="2"/>
  <c r="Y7" i="2"/>
  <c r="AC7" i="2"/>
  <c r="AD7" i="2"/>
  <c r="DR8" i="3"/>
  <c r="DT7" i="3"/>
  <c r="DV7" i="3"/>
  <c r="DY7" i="3"/>
  <c r="DU7" i="3"/>
  <c r="DX7" i="3"/>
  <c r="DW7" i="3"/>
  <c r="FB8" i="3"/>
  <c r="FA8" i="3"/>
  <c r="EY9" i="3"/>
  <c r="FC8" i="3"/>
  <c r="FD8" i="3"/>
  <c r="AV7" i="2"/>
  <c r="AY7" i="2"/>
  <c r="AX7" i="2"/>
  <c r="AZ7" i="2"/>
  <c r="AW7" i="2"/>
  <c r="AU7" i="2"/>
  <c r="AS8" i="2"/>
  <c r="FO8" i="3"/>
  <c r="FN8" i="3"/>
  <c r="FJ9" i="3"/>
  <c r="FL8" i="3"/>
  <c r="FM8" i="3"/>
  <c r="CM7" i="2"/>
  <c r="CK8" i="2"/>
  <c r="CQ7" i="2"/>
  <c r="CP7" i="2"/>
  <c r="CR7" i="2"/>
  <c r="CN7" i="2"/>
  <c r="CO7" i="2"/>
  <c r="DE7" i="2"/>
  <c r="DE8" i="3"/>
  <c r="CX9" i="3"/>
  <c r="CV10" i="3"/>
  <c r="CZ9" i="3"/>
  <c r="CY9" i="3"/>
  <c r="DA9" i="3"/>
  <c r="AM8" i="2"/>
  <c r="AL8" i="2"/>
  <c r="AK8" i="2"/>
  <c r="AH9" i="2"/>
  <c r="AJ8" i="2"/>
  <c r="DM7" i="3"/>
  <c r="DL7" i="3"/>
  <c r="DN7" i="3"/>
  <c r="DK7" i="3"/>
  <c r="DJ7" i="3"/>
  <c r="DI7" i="3"/>
  <c r="DG8" i="3"/>
  <c r="BG8" i="2"/>
  <c r="BI8" i="2"/>
  <c r="BD9" i="2"/>
  <c r="BF8" i="2"/>
  <c r="BH8" i="2"/>
  <c r="FU10" i="2"/>
  <c r="FY9" i="2" s="1"/>
  <c r="FZ9" i="2"/>
  <c r="FX9" i="2"/>
  <c r="FW9" i="2"/>
  <c r="GD8" i="2"/>
  <c r="FX10" i="3"/>
  <c r="FW10" i="3"/>
  <c r="GB10" i="3"/>
  <c r="GA10" i="3"/>
  <c r="FZ10" i="3"/>
  <c r="FY10" i="3"/>
  <c r="GD9" i="3"/>
  <c r="FS9" i="2"/>
  <c r="FL10" i="2"/>
  <c r="FQ10" i="2"/>
  <c r="FO10" i="2"/>
  <c r="FM10" i="2"/>
  <c r="FP10" i="2"/>
  <c r="FN10" i="2"/>
  <c r="BU10" i="2"/>
  <c r="BS10" i="2"/>
  <c r="BV10" i="2"/>
  <c r="BR10" i="2"/>
  <c r="BT10" i="2"/>
  <c r="BQ10" i="2"/>
  <c r="BX9" i="2"/>
  <c r="N7" i="3"/>
  <c r="P7" i="3"/>
  <c r="S7" i="3"/>
  <c r="Q7" i="3"/>
  <c r="O7" i="3"/>
  <c r="R7" i="3"/>
  <c r="L8" i="3"/>
  <c r="U6" i="3"/>
  <c r="Q9" i="2"/>
  <c r="L10" i="2"/>
  <c r="N9" i="2"/>
  <c r="O9" i="2"/>
  <c r="U8" i="2"/>
  <c r="J5" i="2"/>
  <c r="A7" i="2"/>
  <c r="E6" i="2" s="1"/>
  <c r="F6" i="2"/>
  <c r="D6" i="2"/>
  <c r="J5" i="3"/>
  <c r="A7" i="3"/>
  <c r="E6" i="3" s="1"/>
  <c r="D6" i="3"/>
  <c r="C6" i="3"/>
  <c r="GD9" i="2" l="1"/>
  <c r="FS8" i="3"/>
  <c r="EL8" i="2"/>
  <c r="DP7" i="2"/>
  <c r="CT7" i="3"/>
  <c r="CI8" i="2"/>
  <c r="CI7" i="3"/>
  <c r="BM7" i="3"/>
  <c r="BB8" i="3"/>
  <c r="AQ9" i="3"/>
  <c r="AF8" i="3"/>
  <c r="AF7" i="2"/>
  <c r="CY9" i="2"/>
  <c r="CV10" i="2"/>
  <c r="CZ9" i="2"/>
  <c r="CX9" i="2"/>
  <c r="DA9" i="2"/>
  <c r="BM8" i="2"/>
  <c r="FJ10" i="3"/>
  <c r="FO9" i="3"/>
  <c r="FM9" i="3"/>
  <c r="FL9" i="3"/>
  <c r="ER9" i="2"/>
  <c r="EP9" i="2"/>
  <c r="EN10" i="2"/>
  <c r="EQ9" i="2"/>
  <c r="ES9" i="2"/>
  <c r="EA8" i="2"/>
  <c r="DE8" i="2"/>
  <c r="CB9" i="2"/>
  <c r="BZ10" i="2"/>
  <c r="CC9" i="2"/>
  <c r="CE9" i="2"/>
  <c r="Z8" i="2"/>
  <c r="AB8" i="2"/>
  <c r="W9" i="2"/>
  <c r="Y8" i="2"/>
  <c r="AA8" i="2"/>
  <c r="FH8" i="2"/>
  <c r="AO10" i="3"/>
  <c r="AL10" i="3"/>
  <c r="AN10" i="3"/>
  <c r="AJ10" i="3"/>
  <c r="AM10" i="3"/>
  <c r="AK10" i="3"/>
  <c r="Z9" i="3"/>
  <c r="Y9" i="3"/>
  <c r="W10" i="3"/>
  <c r="AA9" i="3"/>
  <c r="AB9" i="3"/>
  <c r="AQ8" i="2"/>
  <c r="DC10" i="3"/>
  <c r="DA10" i="3"/>
  <c r="DB10" i="3"/>
  <c r="CZ10" i="3"/>
  <c r="CX10" i="3"/>
  <c r="CY10" i="3"/>
  <c r="AS9" i="2"/>
  <c r="AV8" i="2"/>
  <c r="AU8" i="2"/>
  <c r="AX8" i="2"/>
  <c r="AW8" i="2"/>
  <c r="CC8" i="3"/>
  <c r="BZ9" i="3"/>
  <c r="CB8" i="3"/>
  <c r="CD8" i="3"/>
  <c r="CE8" i="3"/>
  <c r="EH9" i="3"/>
  <c r="EC10" i="3"/>
  <c r="EG9" i="3" s="1"/>
  <c r="EF9" i="3"/>
  <c r="EE9" i="3"/>
  <c r="DR10" i="2"/>
  <c r="DV9" i="2" s="1"/>
  <c r="DW9" i="2"/>
  <c r="DU9" i="2"/>
  <c r="DT9" i="2"/>
  <c r="BI8" i="3"/>
  <c r="BF8" i="3"/>
  <c r="BD9" i="3"/>
  <c r="BH8" i="3"/>
  <c r="BG8" i="3"/>
  <c r="EY10" i="2"/>
  <c r="FD9" i="2"/>
  <c r="FA9" i="2"/>
  <c r="FB9" i="2"/>
  <c r="FC9" i="2"/>
  <c r="EE9" i="2"/>
  <c r="EF9" i="2"/>
  <c r="EH9" i="2"/>
  <c r="EC10" i="2"/>
  <c r="AV9" i="3"/>
  <c r="AS10" i="3"/>
  <c r="AX9" i="3"/>
  <c r="AW9" i="3"/>
  <c r="AU9" i="3"/>
  <c r="EW8" i="2"/>
  <c r="DL8" i="2"/>
  <c r="DJ8" i="2"/>
  <c r="DG9" i="2"/>
  <c r="DI8" i="2"/>
  <c r="DK8" i="2"/>
  <c r="DG9" i="3"/>
  <c r="DJ8" i="3"/>
  <c r="DI8" i="3"/>
  <c r="DK8" i="3"/>
  <c r="DL8" i="3"/>
  <c r="AM9" i="2"/>
  <c r="AK9" i="2"/>
  <c r="AJ9" i="2"/>
  <c r="AH10" i="2"/>
  <c r="AL9" i="2" s="1"/>
  <c r="DE9" i="3"/>
  <c r="CP8" i="2"/>
  <c r="CN8" i="2"/>
  <c r="CM8" i="2"/>
  <c r="CK9" i="2"/>
  <c r="CO8" i="2"/>
  <c r="BB7" i="2"/>
  <c r="FD9" i="3"/>
  <c r="FB9" i="3"/>
  <c r="FA9" i="3"/>
  <c r="EY10" i="3"/>
  <c r="FC9" i="3"/>
  <c r="EA7" i="3"/>
  <c r="EL8" i="3"/>
  <c r="BD10" i="2"/>
  <c r="BG9" i="2"/>
  <c r="BI9" i="2"/>
  <c r="BF9" i="2"/>
  <c r="BH9" i="2"/>
  <c r="EW8" i="3"/>
  <c r="DP7" i="3"/>
  <c r="CT7" i="2"/>
  <c r="FH8" i="3"/>
  <c r="DW8" i="3"/>
  <c r="DT8" i="3"/>
  <c r="DU8" i="3"/>
  <c r="DV8" i="3"/>
  <c r="DR9" i="3"/>
  <c r="ES9" i="3"/>
  <c r="ER9" i="3"/>
  <c r="EP9" i="3"/>
  <c r="EQ9" i="3"/>
  <c r="EN10" i="3"/>
  <c r="CP8" i="3"/>
  <c r="CM8" i="3"/>
  <c r="CN8" i="3"/>
  <c r="CO8" i="3"/>
  <c r="CK9" i="3"/>
  <c r="GD10" i="3"/>
  <c r="FY13" i="3" s="1"/>
  <c r="C24" i="34" s="1"/>
  <c r="GA10" i="2"/>
  <c r="FY10" i="2"/>
  <c r="FX10" i="2"/>
  <c r="FZ10" i="2"/>
  <c r="FW10" i="2"/>
  <c r="GB10" i="2"/>
  <c r="FS10" i="2"/>
  <c r="FN13" i="2" s="1"/>
  <c r="C21" i="33" s="1"/>
  <c r="BX10" i="2"/>
  <c r="BS13" i="2" s="1"/>
  <c r="C21" i="24" s="1"/>
  <c r="U7" i="3"/>
  <c r="Q8" i="3"/>
  <c r="N8" i="3"/>
  <c r="P8" i="3"/>
  <c r="O8" i="3"/>
  <c r="L9" i="3"/>
  <c r="P9" i="2"/>
  <c r="U9" i="2" s="1"/>
  <c r="S10" i="2"/>
  <c r="R10" i="2"/>
  <c r="P10" i="2"/>
  <c r="Q10" i="2"/>
  <c r="O10" i="2"/>
  <c r="N10" i="2"/>
  <c r="J6" i="2"/>
  <c r="C7" i="2"/>
  <c r="A8" i="2"/>
  <c r="D8" i="2" s="1"/>
  <c r="G7" i="2"/>
  <c r="D7" i="2"/>
  <c r="F7" i="2"/>
  <c r="E7" i="2"/>
  <c r="H7" i="2"/>
  <c r="A8" i="3"/>
  <c r="F8" i="3" s="1"/>
  <c r="F7" i="3"/>
  <c r="C7" i="3"/>
  <c r="H7" i="3"/>
  <c r="D7" i="3"/>
  <c r="G7" i="3"/>
  <c r="J6" i="3"/>
  <c r="E7" i="3"/>
  <c r="GD10" i="2" l="1"/>
  <c r="FY13" i="2" s="1"/>
  <c r="C21" i="34" s="1"/>
  <c r="EW9" i="2"/>
  <c r="EL9" i="3"/>
  <c r="EA9" i="2"/>
  <c r="DP8" i="3"/>
  <c r="DE10" i="3"/>
  <c r="CZ13" i="3" s="1"/>
  <c r="C24" i="27" s="1"/>
  <c r="BM8" i="3"/>
  <c r="BB9" i="3"/>
  <c r="AQ9" i="2"/>
  <c r="AF9" i="3"/>
  <c r="DI9" i="3"/>
  <c r="DG10" i="3"/>
  <c r="DL9" i="3"/>
  <c r="DK9" i="3"/>
  <c r="DJ9" i="3"/>
  <c r="CC9" i="3"/>
  <c r="CE9" i="3"/>
  <c r="BZ10" i="3"/>
  <c r="CD9" i="3" s="1"/>
  <c r="CB9" i="3"/>
  <c r="DV9" i="3"/>
  <c r="DW9" i="3"/>
  <c r="DU9" i="3"/>
  <c r="DT9" i="3"/>
  <c r="DR10" i="3"/>
  <c r="CK10" i="2"/>
  <c r="CM9" i="2"/>
  <c r="CO9" i="2"/>
  <c r="CP9" i="2"/>
  <c r="CN9" i="2"/>
  <c r="DP8" i="2"/>
  <c r="EI10" i="3"/>
  <c r="EH10" i="3"/>
  <c r="EE10" i="3"/>
  <c r="EG10" i="3"/>
  <c r="EF10" i="3"/>
  <c r="EJ10" i="3"/>
  <c r="DE9" i="2"/>
  <c r="BD10" i="3"/>
  <c r="BH9" i="3"/>
  <c r="BI9" i="3"/>
  <c r="BF9" i="3"/>
  <c r="BG9" i="3"/>
  <c r="AA10" i="3"/>
  <c r="AC10" i="3"/>
  <c r="Y10" i="3"/>
  <c r="AF10" i="3" s="1"/>
  <c r="AA13" i="3" s="1"/>
  <c r="AB10" i="3"/>
  <c r="AD10" i="3"/>
  <c r="Z10" i="3"/>
  <c r="CT8" i="3"/>
  <c r="CT8" i="2"/>
  <c r="DI9" i="2"/>
  <c r="DG10" i="2"/>
  <c r="DJ9" i="2"/>
  <c r="DL9" i="2"/>
  <c r="AX10" i="3"/>
  <c r="AU10" i="3"/>
  <c r="AY10" i="3"/>
  <c r="AV10" i="3"/>
  <c r="AZ10" i="3"/>
  <c r="AW10" i="3"/>
  <c r="FH9" i="2"/>
  <c r="AF8" i="2"/>
  <c r="BM9" i="2"/>
  <c r="FF10" i="3"/>
  <c r="FA10" i="3"/>
  <c r="FC10" i="3"/>
  <c r="FE10" i="3"/>
  <c r="FD10" i="3"/>
  <c r="FB10" i="3"/>
  <c r="BB8" i="2"/>
  <c r="W10" i="2"/>
  <c r="Z9" i="2"/>
  <c r="AA9" i="2"/>
  <c r="Y9" i="2"/>
  <c r="AB9" i="2"/>
  <c r="CY10" i="2"/>
  <c r="DB10" i="2"/>
  <c r="CZ10" i="2"/>
  <c r="DA10" i="2"/>
  <c r="DC10" i="2"/>
  <c r="CX10" i="2"/>
  <c r="CP9" i="3"/>
  <c r="CK10" i="3"/>
  <c r="CN9" i="3"/>
  <c r="CO9" i="3"/>
  <c r="CM9" i="3"/>
  <c r="CD9" i="2"/>
  <c r="CI9" i="2" s="1"/>
  <c r="CE10" i="2"/>
  <c r="CF10" i="2"/>
  <c r="CC10" i="2"/>
  <c r="CG10" i="2"/>
  <c r="CB10" i="2"/>
  <c r="CD10" i="2"/>
  <c r="ER10" i="3"/>
  <c r="ES10" i="3"/>
  <c r="EQ10" i="3"/>
  <c r="EP10" i="3"/>
  <c r="ET10" i="3"/>
  <c r="EU10" i="3"/>
  <c r="EA8" i="3"/>
  <c r="FH9" i="3"/>
  <c r="EG9" i="2"/>
  <c r="EL9" i="2" s="1"/>
  <c r="EE10" i="2"/>
  <c r="EJ10" i="2"/>
  <c r="EI10" i="2"/>
  <c r="EF10" i="2"/>
  <c r="EH10" i="2"/>
  <c r="EG10" i="2"/>
  <c r="FE10" i="2"/>
  <c r="FC10" i="2"/>
  <c r="FD10" i="2"/>
  <c r="FB10" i="2"/>
  <c r="FF10" i="2"/>
  <c r="FA10" i="2"/>
  <c r="AQ10" i="3"/>
  <c r="AL13" i="3" s="1"/>
  <c r="AW9" i="2"/>
  <c r="AV9" i="2"/>
  <c r="AS10" i="2"/>
  <c r="AX9" i="2"/>
  <c r="AU9" i="2"/>
  <c r="FN9" i="3"/>
  <c r="FS9" i="3" s="1"/>
  <c r="FL10" i="3"/>
  <c r="FQ10" i="3"/>
  <c r="FO10" i="3"/>
  <c r="FN10" i="3"/>
  <c r="FM10" i="3"/>
  <c r="FP10" i="3"/>
  <c r="EW9" i="3"/>
  <c r="BG10" i="2"/>
  <c r="BI10" i="2"/>
  <c r="BH10" i="2"/>
  <c r="BJ10" i="2"/>
  <c r="BF10" i="2"/>
  <c r="BK10" i="2"/>
  <c r="AK10" i="2"/>
  <c r="AM10" i="2"/>
  <c r="AL10" i="2"/>
  <c r="AJ10" i="2"/>
  <c r="AO10" i="2"/>
  <c r="AN10" i="2"/>
  <c r="DY10" i="2"/>
  <c r="DU10" i="2"/>
  <c r="DT10" i="2"/>
  <c r="DV10" i="2"/>
  <c r="DX10" i="2"/>
  <c r="DW10" i="2"/>
  <c r="CI8" i="3"/>
  <c r="ES10" i="2"/>
  <c r="ET10" i="2"/>
  <c r="EP10" i="2"/>
  <c r="ER10" i="2"/>
  <c r="EQ10" i="2"/>
  <c r="EU10" i="2"/>
  <c r="U10" i="2"/>
  <c r="P13" i="2" s="1"/>
  <c r="Q9" i="3"/>
  <c r="O9" i="3"/>
  <c r="N9" i="3"/>
  <c r="L10" i="3"/>
  <c r="P9" i="3" s="1"/>
  <c r="U8" i="3"/>
  <c r="J7" i="2"/>
  <c r="F8" i="2"/>
  <c r="A9" i="2"/>
  <c r="D9" i="2" s="1"/>
  <c r="C8" i="2"/>
  <c r="E8" i="2"/>
  <c r="J7" i="3"/>
  <c r="E8" i="3"/>
  <c r="D8" i="3"/>
  <c r="A9" i="3"/>
  <c r="D9" i="3" s="1"/>
  <c r="C8" i="3"/>
  <c r="FS10" i="3" l="1"/>
  <c r="FN13" i="3" s="1"/>
  <c r="C24" i="33" s="1"/>
  <c r="FH10" i="2"/>
  <c r="FC13" i="2" s="1"/>
  <c r="C21" i="32" s="1"/>
  <c r="FH10" i="3"/>
  <c r="FC13" i="3" s="1"/>
  <c r="C24" i="32" s="1"/>
  <c r="EW10" i="3"/>
  <c r="EW10" i="2"/>
  <c r="ER13" i="2" s="1"/>
  <c r="C21" i="31" s="1"/>
  <c r="EA10" i="2"/>
  <c r="DV13" i="2" s="1"/>
  <c r="C21" i="29" s="1"/>
  <c r="DE10" i="2"/>
  <c r="CZ13" i="2" s="1"/>
  <c r="C21" i="27" s="1"/>
  <c r="CI10" i="2"/>
  <c r="CD13" i="2" s="1"/>
  <c r="C21" i="25" s="1"/>
  <c r="BM9" i="3"/>
  <c r="BB10" i="3"/>
  <c r="AW13" i="3" s="1"/>
  <c r="C24" i="22" s="1"/>
  <c r="AQ10" i="2"/>
  <c r="AL13" i="2" s="1"/>
  <c r="CO10" i="3"/>
  <c r="CN10" i="3"/>
  <c r="CM10" i="3"/>
  <c r="CR10" i="3"/>
  <c r="CP10" i="3"/>
  <c r="CQ10" i="3"/>
  <c r="EL10" i="3"/>
  <c r="EG13" i="3" s="1"/>
  <c r="C24" i="30" s="1"/>
  <c r="CT9" i="2"/>
  <c r="ER13" i="3"/>
  <c r="C24" i="31" s="1"/>
  <c r="CO10" i="2"/>
  <c r="CP10" i="2"/>
  <c r="CQ10" i="2"/>
  <c r="CN10" i="2"/>
  <c r="CM10" i="2"/>
  <c r="CR10" i="2"/>
  <c r="CI9" i="3"/>
  <c r="BB9" i="2"/>
  <c r="AF9" i="2"/>
  <c r="BF10" i="3"/>
  <c r="BJ10" i="3"/>
  <c r="BI10" i="3"/>
  <c r="BK10" i="3"/>
  <c r="BG10" i="3"/>
  <c r="BH10" i="3"/>
  <c r="CC10" i="3"/>
  <c r="CG10" i="3"/>
  <c r="CD10" i="3"/>
  <c r="CE10" i="3"/>
  <c r="CF10" i="3"/>
  <c r="CB10" i="3"/>
  <c r="DL10" i="3"/>
  <c r="DI10" i="3"/>
  <c r="DM10" i="3"/>
  <c r="DN10" i="3"/>
  <c r="DK10" i="3"/>
  <c r="DJ10" i="3"/>
  <c r="EL10" i="2"/>
  <c r="EG13" i="2" s="1"/>
  <c r="C21" i="30" s="1"/>
  <c r="DK9" i="2"/>
  <c r="DP9" i="2" s="1"/>
  <c r="DK10" i="2"/>
  <c r="DM10" i="2"/>
  <c r="DJ10" i="2"/>
  <c r="DI10" i="2"/>
  <c r="DN10" i="2"/>
  <c r="DL10" i="2"/>
  <c r="DT10" i="3"/>
  <c r="DU10" i="3"/>
  <c r="DY10" i="3"/>
  <c r="DX10" i="3"/>
  <c r="DW10" i="3"/>
  <c r="DV10" i="3"/>
  <c r="DP9" i="3"/>
  <c r="BM10" i="2"/>
  <c r="BH13" i="2" s="1"/>
  <c r="C21" i="23" s="1"/>
  <c r="AU10" i="2"/>
  <c r="AV10" i="2"/>
  <c r="AZ10" i="2"/>
  <c r="AW10" i="2"/>
  <c r="AY10" i="2"/>
  <c r="AX10" i="2"/>
  <c r="EA9" i="3"/>
  <c r="CT9" i="3"/>
  <c r="AD10" i="2"/>
  <c r="AA10" i="2"/>
  <c r="Y10" i="2"/>
  <c r="Z10" i="2"/>
  <c r="AC10" i="2"/>
  <c r="AB10" i="2"/>
  <c r="U9" i="3"/>
  <c r="O10" i="3"/>
  <c r="N10" i="3"/>
  <c r="R10" i="3"/>
  <c r="S10" i="3"/>
  <c r="Q10" i="3"/>
  <c r="P10" i="3"/>
  <c r="F9" i="2"/>
  <c r="A10" i="2"/>
  <c r="E9" i="2" s="1"/>
  <c r="C9" i="2"/>
  <c r="J8" i="2"/>
  <c r="J8" i="3"/>
  <c r="F9" i="3"/>
  <c r="C9" i="3"/>
  <c r="A10" i="3"/>
  <c r="E9" i="3" s="1"/>
  <c r="DP10" i="2" l="1"/>
  <c r="DK13" i="2" s="1"/>
  <c r="C21" i="28" s="1"/>
  <c r="CT10" i="2"/>
  <c r="CO13" i="2" s="1"/>
  <c r="C21" i="26" s="1"/>
  <c r="BM10" i="3"/>
  <c r="BH13" i="3" s="1"/>
  <c r="C24" i="23" s="1"/>
  <c r="BB10" i="2"/>
  <c r="AW13" i="2" s="1"/>
  <c r="C21" i="22" s="1"/>
  <c r="CT10" i="3"/>
  <c r="CO13" i="3" s="1"/>
  <c r="C24" i="26" s="1"/>
  <c r="AF10" i="2"/>
  <c r="AA13" i="2" s="1"/>
  <c r="DP10" i="3"/>
  <c r="DK13" i="3" s="1"/>
  <c r="C24" i="28" s="1"/>
  <c r="EA10" i="3"/>
  <c r="DV13" i="3" s="1"/>
  <c r="C24" i="29" s="1"/>
  <c r="CI10" i="3"/>
  <c r="CD13" i="3" s="1"/>
  <c r="C24" i="25" s="1"/>
  <c r="U10" i="3"/>
  <c r="P13" i="3" s="1"/>
  <c r="C10" i="2"/>
  <c r="E10" i="2"/>
  <c r="H10" i="2"/>
  <c r="G10" i="2"/>
  <c r="D10" i="2"/>
  <c r="F10" i="2"/>
  <c r="J9" i="2"/>
  <c r="J9" i="3"/>
  <c r="H10" i="3"/>
  <c r="F10" i="3"/>
  <c r="E10" i="3"/>
  <c r="G10" i="3"/>
  <c r="D10" i="3"/>
  <c r="C10" i="3"/>
  <c r="J10" i="2" l="1"/>
  <c r="E13" i="2" s="1"/>
  <c r="C21" i="36" s="1"/>
  <c r="J10" i="3"/>
  <c r="E13" i="3" s="1"/>
  <c r="C24" i="36" s="1"/>
  <c r="C21" i="1" l="1"/>
  <c r="C24" i="1"/>
</calcChain>
</file>

<file path=xl/sharedStrings.xml><?xml version="1.0" encoding="utf-8"?>
<sst xmlns="http://schemas.openxmlformats.org/spreadsheetml/2006/main" count="970" uniqueCount="81">
  <si>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</si>
  <si>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</si>
  <si>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</si>
  <si>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</si>
  <si>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</si>
  <si>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</si>
  <si>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</si>
  <si>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</si>
  <si>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</si>
  <si>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W TYM CENY JEDNOSTKOWE:</t>
  </si>
  <si>
    <t>Lp.</t>
  </si>
  <si>
    <t>Rodzaj paliwa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</si>
  <si>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</si>
  <si>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</si>
  <si>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</si>
  <si>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</si>
  <si>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</si>
  <si>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</si>
  <si>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</si>
  <si>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</si>
  <si>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</si>
  <si>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</si>
  <si>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</si>
  <si>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</si>
  <si>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</si>
  <si>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</si>
  <si>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</si>
  <si>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Średnia cena cennikowa brutto Wykonawcy jednego litra danego rodzaju paliwa w PLN z dnia opublikowania ogłoszenia</t>
  </si>
  <si>
    <t>Bezgotówkowe tankowanie paliw dla pojazdów oraz maszyn roboczych dla Grupy Kapitałowej ENEA na okres 12 miesięcy</t>
  </si>
  <si>
    <r>
      <t xml:space="preserve">Łączna cena netto w PLN (po rabacie) </t>
    </r>
    <r>
      <rPr>
        <i/>
        <sz val="8"/>
        <color theme="1"/>
        <rFont val="Tahoma"/>
        <family val="2"/>
        <charset val="238"/>
      </rPr>
      <t>(wartośc kolumny 7 pomniejszona o 23% vat)</t>
    </r>
  </si>
  <si>
    <t>PODATEK VAT (STAWKA):</t>
  </si>
  <si>
    <t>LPG</t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</si>
  <si>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1:</t>
    </r>
  </si>
  <si>
    <t>RAZEM (suma wierszy 1, 2, 3, 4, 5 z kolumny 7)</t>
  </si>
  <si>
    <t>RAZEM (suma wierszy 1, 2, 3, 4, 5 z kolumny 8)</t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</si>
  <si>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2:</t>
    </r>
  </si>
  <si>
    <t>Szacowana ilość w litrach*</t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</si>
  <si>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S.A.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</si>
  <si>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3: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</si>
  <si>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4: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</si>
  <si>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5: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</si>
  <si>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6: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</si>
  <si>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7: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</si>
  <si>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8: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</si>
  <si>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9: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</si>
  <si>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10: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</si>
  <si>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11: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</si>
  <si>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12: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</si>
  <si>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13: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</si>
  <si>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14: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</si>
  <si>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15: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</si>
  <si>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16: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</si>
  <si>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17:</t>
    </r>
  </si>
  <si>
    <t>*Zamawiający w celu dokonania oceny ofert dla danej części Zamówienia – przyjmie szacowane ilości poszczególnych paliw wyszczególnionych w Formularzu oferty stanowiącym Załączniki od 1 do 17 do Warunków Zamówienia.
Powyższa kalkulacja ma zastosowanie jedynie do dokonania oceny ofert dla danej części i nie będzie stanowiła maksymalnej wartości Umowy z tytułu zawarcia Umowy dla części. Rozliczenie pomiedzy Zamawiajacym a Wykoanwcą odbywać się będzie na podstawie faktycznego zużycia paliw, zgonie z Umową Ramową, stanowiącą załącznik do Warunków Zamówienia.</t>
  </si>
  <si>
    <t>***Zgodnie z pkt. 4.6 WZ: Zamawiający wymaga, aby przedstawione w ofercie przez Wykonawcę rabaty były jednakowe dla kżdej częsci Zamówienia, na które została złożona oferta. 
Zamawiający wymaga, aby w Formularzu oferty Wykonawca dla każdego z pięciu rodzajów paliw (PB95, PB98 lub inny wzbogacony, ON, ON wzbogacony, LPG) zaoferował ten sam Rabat w % (procentach).</t>
  </si>
  <si>
    <r>
      <t xml:space="preserve">ZAŁĄCZNIK NR 17 -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17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 xml:space="preserve">ENEA POWER&amp;GAS Trading Sp. z o.o. </t>
    </r>
  </si>
  <si>
    <r>
      <t xml:space="preserve">ZAŁĄCZNIK NR 16 -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16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ELKOGAZ sp. z o.o.</t>
    </r>
  </si>
  <si>
    <r>
      <t xml:space="preserve">ZAŁĄCZNIK NR 15 -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15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Centrum sp. z o.o.</t>
    </r>
  </si>
  <si>
    <r>
      <t xml:space="preserve">ZAŁĄCZNIK NR 14 -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14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Bioenergia sp. z o.o.</t>
    </r>
  </si>
  <si>
    <r>
      <t xml:space="preserve">ZAŁĄCZNIK NR 13 -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13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Ciepło sp. z o.o.</t>
    </r>
  </si>
  <si>
    <r>
      <t xml:space="preserve">ZAŁĄCZNIK NR 12 -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12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Innowacje sp. z o.o.</t>
    </r>
  </si>
  <si>
    <r>
      <t xml:space="preserve">ZAŁĄCZNIK NR 11 -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11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Elektrownia Połaniec s.a.</t>
    </r>
  </si>
  <si>
    <r>
      <t xml:space="preserve">ZAŁĄCZNIK NR 10 -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10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Przedsiębiorstwo Energetyki Cieplnej sp. z o.o.</t>
    </r>
  </si>
  <si>
    <r>
      <t xml:space="preserve">ZAŁĄCZNIK NR 9 -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9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Miejska Energetyka Cieplna Piła sp. z o.o.</t>
    </r>
  </si>
  <si>
    <r>
      <t xml:space="preserve">ZAŁĄCZNIK NR 8 -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8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Trading sp. z o.o.</t>
    </r>
  </si>
  <si>
    <r>
      <t xml:space="preserve">ZAŁĄCZNIK NR 7 -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7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Pomiary sp. z o.o.</t>
    </r>
  </si>
  <si>
    <r>
      <t xml:space="preserve">ZAŁĄCZNIK NR 6 -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6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Oświetlenie sp. z o.o.</t>
    </r>
  </si>
  <si>
    <r>
      <t xml:space="preserve">ZAŁĄCZNIK NR 5 -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5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Serwis sp. z o.o.</t>
    </r>
  </si>
  <si>
    <r>
      <t xml:space="preserve">ZAŁĄCZNIK NR 4 -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4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Logistyka sp. z o.o.</t>
    </r>
  </si>
  <si>
    <r>
      <t xml:space="preserve">ZAŁĄCZNIK NR 3 -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3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Nowa Energia sp. z o.o.</t>
    </r>
  </si>
  <si>
    <r>
      <t xml:space="preserve">ZAŁĄCZNIK NR 2 -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2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Wytwarzanie sp. z o.o.</t>
    </r>
  </si>
  <si>
    <t>oznaczenie sprawy:  1400/DW00/ZD/KZ/2024/0000008084</t>
  </si>
  <si>
    <t>ON Centrala ECI</t>
  </si>
  <si>
    <r>
      <t>ON</t>
    </r>
    <r>
      <rPr>
        <sz val="8"/>
        <color theme="1"/>
        <rFont val="Tahoma"/>
        <family val="2"/>
        <charset val="238"/>
      </rPr>
      <t xml:space="preserve"> wzbogacony </t>
    </r>
    <r>
      <rPr>
        <b/>
        <sz val="8"/>
        <color theme="1"/>
        <rFont val="Tahoma"/>
        <family val="2"/>
        <charset val="238"/>
      </rPr>
      <t>Centrala ECI</t>
    </r>
  </si>
  <si>
    <t>PB95 Centrala ECI</t>
  </si>
  <si>
    <t>PB95 Oddział ECI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</si>
  <si>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  <r>
      <rPr>
        <b/>
        <sz val="8"/>
        <color theme="1"/>
        <rFont val="Tahoma"/>
        <family val="2"/>
        <charset val="238"/>
      </rPr>
      <t xml:space="preserve"> Centrala ECI</t>
    </r>
  </si>
  <si>
    <t>(podać wysokość rabatu wskazanego w Załączniku nr 18)***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</si>
  <si>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11.5. lit. d) WZ: Wysokość Rabatu nie może być niższa niż 0,01%</t>
    </r>
  </si>
  <si>
    <t>Rabat w %**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</si>
  <si>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11.5. lit. d) WZ: Wysokość Rabatu nie może być niższa niż 0,01%.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</si>
</sst>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5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4" fontId="15" fillId="0" borderId="0" xfId="2" applyNumberFormat="1"/>
    <xf numFmtId="0" fontId="15" fillId="0" borderId="0" xfId="2"/>
    <xf numFmtId="0" fontId="15" fillId="0" borderId="9" xfId="2" applyBorder="1"/>
    <xf numFmtId="0" fontId="16" fillId="0" borderId="0" xfId="2" quotePrefix="1" applyFont="1" applyAlignment="1">
      <alignment horizontal="center"/>
    </xf>
    <xf numFmtId="16" fontId="16" fillId="0" borderId="0" xfId="2" quotePrefix="1" applyNumberFormat="1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2" applyFont="1"/>
    <xf numFmtId="0" fontId="15" fillId="0" borderId="0" xfId="2" applyAlignment="1">
      <alignment horizontal="center"/>
    </xf>
    <xf numFmtId="0" fontId="15" fillId="3" borderId="0" xfId="2" applyFill="1"/>
    <xf numFmtId="0" fontId="15" fillId="0" borderId="0" xfId="2" applyAlignment="1">
      <alignment horizontal="right"/>
    </xf>
    <xf numFmtId="44" fontId="0" fillId="2" borderId="1" xfId="0" applyNumberFormat="1" applyFill="1" applyBorder="1" applyAlignment="1" applyProtection="1">
      <alignment horizontal="center"/>
      <protection locked="0"/>
    </xf>
    <xf numFmtId="44" fontId="0" fillId="0" borderId="10" xfId="0" applyNumberFormat="1" applyFill="1" applyBorder="1" applyAlignment="1" applyProtection="1">
      <alignment horizontal="center"/>
    </xf>
    <xf numFmtId="0" fontId="16" fillId="0" borderId="0" xfId="2" applyFont="1" applyAlignment="1">
      <alignment horizontal="center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wrapText="1"/>
    </xf>
    <xf numFmtId="44" fontId="3" fillId="0" borderId="0" xfId="1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justify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44" fontId="0" fillId="0" borderId="1" xfId="0" applyNumberFormat="1" applyFill="1" applyBorder="1" applyAlignment="1" applyProtection="1">
      <alignment horizontal="center"/>
    </xf>
    <xf numFmtId="44" fontId="3" fillId="0" borderId="1" xfId="0" applyNumberFormat="1" applyFont="1" applyFill="1" applyBorder="1" applyAlignment="1" applyProtection="1">
      <alignment horizontal="center"/>
    </xf>
    <xf numFmtId="44" fontId="1" fillId="0" borderId="1" xfId="0" applyNumberFormat="1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left" vertical="center" wrapText="1"/>
    </xf>
    <xf numFmtId="164" fontId="6" fillId="0" borderId="10" xfId="0" applyNumberFormat="1" applyFont="1" applyBorder="1" applyAlignment="1" applyProtection="1">
      <alignment horizontal="center" vertical="center" wrapText="1"/>
    </xf>
    <xf numFmtId="0" fontId="0" fillId="0" borderId="12" xfId="0" applyBorder="1" applyProtection="1"/>
    <xf numFmtId="0" fontId="5" fillId="0" borderId="0" xfId="0" applyFont="1" applyProtection="1"/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165" fontId="11" fillId="0" borderId="1" xfId="1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right" wrapText="1"/>
    </xf>
    <xf numFmtId="0" fontId="0" fillId="0" borderId="0" xfId="0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10" fontId="0" fillId="2" borderId="6" xfId="1" applyNumberFormat="1" applyFont="1" applyFill="1" applyBorder="1" applyAlignment="1" applyProtection="1">
      <alignment horizontal="center" vertical="center"/>
      <protection locked="0"/>
    </xf>
    <xf numFmtId="10" fontId="0" fillId="2" borderId="7" xfId="1" applyNumberFormat="1" applyFont="1" applyFill="1" applyBorder="1" applyAlignment="1" applyProtection="1">
      <alignment horizontal="center" vertical="center"/>
      <protection locked="0"/>
    </xf>
    <xf numFmtId="10" fontId="0" fillId="2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9" fontId="10" fillId="0" borderId="1" xfId="0" applyNumberFormat="1" applyFont="1" applyFill="1" applyBorder="1" applyAlignment="1" applyProtection="1">
      <alignment horizontal="center" vertical="center"/>
    </xf>
    <xf numFmtId="165" fontId="18" fillId="0" borderId="1" xfId="1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10" fontId="0" fillId="2" borderId="6" xfId="3" applyNumberFormat="1" applyFont="1" applyFill="1" applyBorder="1" applyAlignment="1" applyProtection="1">
      <alignment horizontal="center" vertical="center"/>
      <protection locked="0"/>
    </xf>
    <xf numFmtId="10" fontId="0" fillId="2" borderId="7" xfId="3" applyNumberFormat="1" applyFont="1" applyFill="1" applyBorder="1" applyAlignment="1" applyProtection="1">
      <alignment horizontal="center" vertical="center"/>
      <protection locked="0"/>
    </xf>
    <xf numFmtId="10" fontId="0" fillId="2" borderId="8" xfId="3" applyNumberFormat="1" applyFont="1" applyFill="1" applyBorder="1" applyAlignment="1" applyProtection="1">
      <alignment horizontal="center" vertical="center"/>
      <protection locked="0"/>
    </xf>
    <xf numFmtId="0" fontId="16" fillId="0" borderId="0" xfId="2" applyFont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4">
    <cellStyle name="Normalny" xfId="0" builtinId="0"/>
    <cellStyle name="Normalny 2" xfId="2" xr:uid="{00000000-0005-0000-0000-000001000000}"/>
    <cellStyle name="Procentowy" xfId="3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H46"/>
  <sheetViews>
    <sheetView tabSelected="1" zoomScaleNormal="100" workbookViewId="0">
      <selection activeCell="F35" sqref="F3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6" width="14.7265625" style="14" customWidth="1"/>
    <col min="7" max="7" width="15.363281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37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32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Arkusz2!E13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Arkusz3!E13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68254.61</v>
      </c>
      <c r="D32" s="11"/>
      <c r="E32" s="48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1313.14</v>
      </c>
      <c r="D33" s="11"/>
      <c r="E33" s="49"/>
      <c r="F33" s="22">
        <f>ROUND($D33-($D33*$E$32),2)</f>
        <v>0</v>
      </c>
      <c r="G33" s="23">
        <f t="shared" ref="G33:G35" si="0">ROUND($C33*$F33,2)</f>
        <v>0</v>
      </c>
      <c r="H33" s="24">
        <f t="shared" ref="H33:H35" si="1">ROUND(SUM($G33)/(1+$C$22),2)</f>
        <v>0</v>
      </c>
    </row>
    <row r="34" spans="1:8" x14ac:dyDescent="0.35">
      <c r="A34" s="20">
        <v>3</v>
      </c>
      <c r="B34" s="20" t="s">
        <v>14</v>
      </c>
      <c r="C34" s="21">
        <v>138637.06</v>
      </c>
      <c r="D34" s="11"/>
      <c r="E34" s="49"/>
      <c r="F34" s="22">
        <f>ROUND($D34-($D34*$E$32),2)</f>
        <v>0</v>
      </c>
      <c r="G34" s="23">
        <f t="shared" si="0"/>
        <v>0</v>
      </c>
      <c r="H34" s="24">
        <f t="shared" si="1"/>
        <v>0</v>
      </c>
    </row>
    <row r="35" spans="1:8" x14ac:dyDescent="0.35">
      <c r="A35" s="20">
        <v>4</v>
      </c>
      <c r="B35" s="20" t="s">
        <v>15</v>
      </c>
      <c r="C35" s="21">
        <v>3934.31</v>
      </c>
      <c r="D35" s="11"/>
      <c r="E35" s="49"/>
      <c r="F35" s="22">
        <f>ROUND($D35-($D35*$E$32),2)</f>
        <v>0</v>
      </c>
      <c r="G35" s="23">
        <f t="shared" si="0"/>
        <v>0</v>
      </c>
      <c r="H35" s="24">
        <f t="shared" si="1"/>
        <v>0</v>
      </c>
    </row>
    <row r="36" spans="1:8" x14ac:dyDescent="0.35">
      <c r="A36" s="20">
        <v>5</v>
      </c>
      <c r="B36" s="20" t="s">
        <v>31</v>
      </c>
      <c r="C36" s="26"/>
      <c r="D36" s="12"/>
      <c r="E36" s="50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78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qGMNvuOEWB+M1PZvJvCDoJHN6oHufQWkzfwVfWBNLGIgoUp6ztJt36sbv9ikosrOOOo+Vu56tCbcvY1XuPQEjQ==" saltValue="in0t3GTfbzlK2PJSQT0Js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C29:C30"/>
    <mergeCell ref="D29:D30"/>
    <mergeCell ref="A20:B20"/>
    <mergeCell ref="A21:B21"/>
    <mergeCell ref="A23:B23"/>
    <mergeCell ref="A24:B24"/>
    <mergeCell ref="A22:B22"/>
    <mergeCell ref="C22:H22"/>
    <mergeCell ref="C23:H23"/>
    <mergeCell ref="C24:H24"/>
    <mergeCell ref="A38:G38"/>
    <mergeCell ref="B46:C46"/>
    <mergeCell ref="E45:G45"/>
    <mergeCell ref="E46:G46"/>
    <mergeCell ref="F29:F30"/>
    <mergeCell ref="G29:G30"/>
    <mergeCell ref="A37:F37"/>
    <mergeCell ref="A40:G40"/>
    <mergeCell ref="B45:C45"/>
    <mergeCell ref="A42:G42"/>
    <mergeCell ref="A41:H41"/>
    <mergeCell ref="A43:H43"/>
    <mergeCell ref="H29:H30"/>
    <mergeCell ref="E32:E36"/>
    <mergeCell ref="A29:A30"/>
    <mergeCell ref="B29:B30"/>
    <mergeCell ref="A1:H1"/>
    <mergeCell ref="A13:H13"/>
    <mergeCell ref="A16:H16"/>
    <mergeCell ref="C20:H20"/>
    <mergeCell ref="C21:H21"/>
    <mergeCell ref="A3:H3"/>
    <mergeCell ref="A10:H10"/>
    <mergeCell ref="A5:C5"/>
  </mergeCells>
  <pageMargins left="0.7" right="0.7" top="0.75" bottom="0.75" header="0.3" footer="0.3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>
    <pageSetUpPr fitToPage="1"/>
  </sheetPr>
  <dimension ref="A1:H46"/>
  <sheetViews>
    <sheetView topLeftCell="A19" workbookViewId="0">
      <selection activeCell="F34" sqref="F34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62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45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Arkusz2!CZ13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Arkusz3!CZ13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2324.42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1124.75</v>
      </c>
      <c r="D33" s="11"/>
      <c r="E33" s="56"/>
      <c r="F33" s="22">
        <f>ROUND($D33-($D33*$E$32),2)</f>
        <v>0</v>
      </c>
      <c r="G33" s="23">
        <f t="shared" ref="G33:G34" si="0">ROUND($C33*$F33,2)</f>
        <v>0</v>
      </c>
      <c r="H33" s="24">
        <f t="shared" ref="H33:H34" si="1">ROUND(SUM($G33)/(1+$C$22),2)</f>
        <v>0</v>
      </c>
    </row>
    <row r="34" spans="1:8" x14ac:dyDescent="0.35">
      <c r="A34" s="20">
        <v>3</v>
      </c>
      <c r="B34" s="20" t="s">
        <v>14</v>
      </c>
      <c r="C34" s="21">
        <v>4991.3500000000004</v>
      </c>
      <c r="D34" s="11"/>
      <c r="E34" s="56"/>
      <c r="F34" s="22">
        <f>ROUND($D34-($D34*$E$32),2)</f>
        <v>0</v>
      </c>
      <c r="G34" s="23">
        <f t="shared" si="0"/>
        <v>0</v>
      </c>
      <c r="H34" s="24">
        <f t="shared" si="1"/>
        <v>0</v>
      </c>
    </row>
    <row r="35" spans="1:8" x14ac:dyDescent="0.35">
      <c r="A35" s="20">
        <v>4</v>
      </c>
      <c r="B35" s="20" t="s">
        <v>15</v>
      </c>
      <c r="C35" s="26"/>
      <c r="D35" s="12"/>
      <c r="E35" s="56"/>
      <c r="F35" s="22" t="str">
        <f>IF(C35=0,"-",ROUND($D35-$E$32,2))</f>
        <v>-</v>
      </c>
      <c r="G35" s="23" t="str">
        <f>IF(F35="-","-",ROUND($C35*$F35,2))</f>
        <v>-</v>
      </c>
      <c r="H35" s="24" t="str">
        <f>IF(G35="-","-",ROUND(SUM($G35)/(1+$C$22),2))</f>
        <v>-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QKFqaRgXczhUvXS7OJvHJ5Z21oo+LkNw5yCGUCXTU8qzs2mkxBlCBpJnhFhoiJBbrvW6z8I4nqVnisZDjK2dYw==" saltValue="bofnb+wKBRKHSNeripSjY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3">
    <pageSetUpPr fitToPage="1"/>
  </sheetPr>
  <dimension ref="A1:H46"/>
  <sheetViews>
    <sheetView topLeftCell="A16" workbookViewId="0">
      <selection activeCell="F35" sqref="F3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61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46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Arkusz2!DK13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Arkusz3!DK13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19500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1000</v>
      </c>
      <c r="D33" s="11"/>
      <c r="E33" s="56"/>
      <c r="F33" s="22">
        <f>ROUND($D33-($D33*$E$32),2)</f>
        <v>0</v>
      </c>
      <c r="G33" s="23">
        <f t="shared" ref="G33:G35" si="0">ROUND($C33*$F33,2)</f>
        <v>0</v>
      </c>
      <c r="H33" s="24">
        <f t="shared" ref="H33:H35" si="1">ROUND(SUM($G33)/(1+$C$22),2)</f>
        <v>0</v>
      </c>
    </row>
    <row r="34" spans="1:8" x14ac:dyDescent="0.35">
      <c r="A34" s="20">
        <v>3</v>
      </c>
      <c r="B34" s="20" t="s">
        <v>14</v>
      </c>
      <c r="C34" s="21">
        <v>16000</v>
      </c>
      <c r="D34" s="11"/>
      <c r="E34" s="56"/>
      <c r="F34" s="22">
        <f t="shared" ref="F34" si="2">ROUND($D34-($D34*$E$32),2)</f>
        <v>0</v>
      </c>
      <c r="G34" s="23">
        <f t="shared" si="0"/>
        <v>0</v>
      </c>
      <c r="H34" s="24">
        <f t="shared" si="1"/>
        <v>0</v>
      </c>
    </row>
    <row r="35" spans="1:8" x14ac:dyDescent="0.35">
      <c r="A35" s="20">
        <v>4</v>
      </c>
      <c r="B35" s="20" t="s">
        <v>15</v>
      </c>
      <c r="C35" s="21">
        <v>783</v>
      </c>
      <c r="D35" s="11"/>
      <c r="E35" s="56"/>
      <c r="F35" s="22">
        <f>ROUND($D35-($D35*$E$32),2)</f>
        <v>0</v>
      </c>
      <c r="G35" s="23">
        <f t="shared" si="0"/>
        <v>0</v>
      </c>
      <c r="H35" s="24">
        <f t="shared" si="1"/>
        <v>0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fKF0asQjr342hVM/7ayqfMKYNFCnHbinqB1xtZHfh2MNcXk3EOJ/E0DnrVi4knfSKwneJjz4wsn06W926tm9WQ==" saltValue="7MdcmMHLnbUczr/DdtU01w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>
    <pageSetUpPr fitToPage="1"/>
  </sheetPr>
  <dimension ref="A1:H46"/>
  <sheetViews>
    <sheetView topLeftCell="A19" workbookViewId="0">
      <selection activeCell="F36" sqref="F36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60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47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Arkusz2!DV13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Arkusz3!DV13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1100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6"/>
      <c r="D33" s="12"/>
      <c r="E33" s="56"/>
      <c r="F33" s="22" t="str">
        <f>IF(C33=0,"-",ROUND($D33-$E$32,2))</f>
        <v>-</v>
      </c>
      <c r="G33" s="23" t="str">
        <f>IF(F33="-","-",ROUND($C33*$F33,2))</f>
        <v>-</v>
      </c>
      <c r="H33" s="24" t="str">
        <f>IF(G33="-","-",ROUND(SUM($G33)/(1+$C$22),2))</f>
        <v>-</v>
      </c>
    </row>
    <row r="34" spans="1:8" x14ac:dyDescent="0.35">
      <c r="A34" s="20">
        <v>3</v>
      </c>
      <c r="B34" s="20" t="s">
        <v>14</v>
      </c>
      <c r="C34" s="21">
        <v>13600</v>
      </c>
      <c r="D34" s="11"/>
      <c r="E34" s="56"/>
      <c r="F34" s="22">
        <f>ROUND($D34-($D34*$E$32),2)</f>
        <v>0</v>
      </c>
      <c r="G34" s="23">
        <f>ROUND($C34*$F34,2)</f>
        <v>0</v>
      </c>
      <c r="H34" s="24">
        <f t="shared" ref="H34" si="0">ROUND(SUM($G34)/(1+$C$22),2)</f>
        <v>0</v>
      </c>
    </row>
    <row r="35" spans="1:8" x14ac:dyDescent="0.35">
      <c r="A35" s="20">
        <v>4</v>
      </c>
      <c r="B35" s="20" t="s">
        <v>15</v>
      </c>
      <c r="C35" s="26"/>
      <c r="D35" s="12"/>
      <c r="E35" s="56"/>
      <c r="F35" s="22" t="str">
        <f>IF(C35=0,"-",ROUND($D35-$E$32,2))</f>
        <v>-</v>
      </c>
      <c r="G35" s="23" t="str">
        <f>IF(F35="-","-",ROUND($C35*$F35,2))</f>
        <v>-</v>
      </c>
      <c r="H35" s="24" t="str">
        <f>IF(G35="-","-",ROUND(SUM($G35)/(1+$C$22),2))</f>
        <v>-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78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ybTEescbLDnP37upWKdv5rBBbuJcAzFhH7D+JEeqUpcaWtDajXbsLpJjTpPNfppqVatcI+/RLqn/deLsg5e1wQ==" saltValue="EdGdeSYCHuAh+Ba7dso7xw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  <ignoredErrors>
    <ignoredError sqref="F33:H3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topLeftCell="A22" workbookViewId="0">
      <selection activeCell="F36" sqref="F36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59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48</v>
      </c>
      <c r="B20" s="51"/>
      <c r="C20" s="33">
        <f>H39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Arkusz2!EG13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ROUND(SUM(G38),2)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Arkusz3!EG13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72</v>
      </c>
      <c r="C32" s="21">
        <v>102309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73</v>
      </c>
      <c r="C33" s="26"/>
      <c r="D33" s="12"/>
      <c r="E33" s="56"/>
      <c r="F33" s="22" t="str">
        <f>IF(C33=0,"-",ROUND($D33-$E$32,2))</f>
        <v>-</v>
      </c>
      <c r="G33" s="23" t="str">
        <f>IF(F33="-","-",ROUND($C33*$F33,2))</f>
        <v>-</v>
      </c>
      <c r="H33" s="24" t="str">
        <f>IF(G33="-","-",ROUND(SUM($G33)/(1+$C$22),2))</f>
        <v>-</v>
      </c>
    </row>
    <row r="34" spans="1:8" x14ac:dyDescent="0.35">
      <c r="A34" s="20">
        <v>3</v>
      </c>
      <c r="B34" s="20" t="s">
        <v>74</v>
      </c>
      <c r="C34" s="21">
        <v>39761</v>
      </c>
      <c r="D34" s="11"/>
      <c r="E34" s="56"/>
      <c r="F34" s="22">
        <f>ROUND($D34-($D34*$E$32),2)</f>
        <v>0</v>
      </c>
      <c r="G34" s="23">
        <f>ROUND($C34*$F34,2)</f>
        <v>0</v>
      </c>
      <c r="H34" s="24">
        <f>ROUND(SUM($G34)/(1+$C$22),2)</f>
        <v>0</v>
      </c>
    </row>
    <row r="35" spans="1:8" x14ac:dyDescent="0.35">
      <c r="A35" s="20">
        <v>4</v>
      </c>
      <c r="B35" s="20" t="s">
        <v>75</v>
      </c>
      <c r="C35" s="21">
        <v>5500</v>
      </c>
      <c r="D35" s="11"/>
      <c r="E35" s="56"/>
      <c r="F35" s="22">
        <f>ROUND($D35-($D35*$E$32),2)</f>
        <v>0</v>
      </c>
      <c r="G35" s="23">
        <f t="shared" ref="G35:G36" si="0">ROUND($C35*$F35,2)</f>
        <v>0</v>
      </c>
      <c r="H35" s="24">
        <f t="shared" ref="H35:H36" si="1">ROUND(SUM($G35)/(1+$C$22),2)</f>
        <v>0</v>
      </c>
    </row>
    <row r="36" spans="1:8" ht="20" x14ac:dyDescent="0.35">
      <c r="A36" s="20">
        <v>5</v>
      </c>
      <c r="B36" s="20" t="s">
        <v>76</v>
      </c>
      <c r="C36" s="21">
        <v>5000</v>
      </c>
      <c r="D36" s="11"/>
      <c r="E36" s="56"/>
      <c r="F36" s="22">
        <f>ROUND($D36-($D36*$E$32),2)</f>
        <v>0</v>
      </c>
      <c r="G36" s="23">
        <f t="shared" si="0"/>
        <v>0</v>
      </c>
      <c r="H36" s="24">
        <f t="shared" si="1"/>
        <v>0</v>
      </c>
    </row>
    <row r="37" spans="1:8" x14ac:dyDescent="0.35">
      <c r="A37" s="20">
        <v>6</v>
      </c>
      <c r="B37" s="20" t="s">
        <v>31</v>
      </c>
      <c r="C37" s="26"/>
      <c r="D37" s="12"/>
      <c r="E37" s="57"/>
      <c r="F37" s="22" t="str">
        <f>IF(C37=0,"-",ROUND($D37-$E$32,2))</f>
        <v>-</v>
      </c>
      <c r="G37" s="23" t="str">
        <f>IF(F37="-","-",ROUND($C37*$F37,2))</f>
        <v>-</v>
      </c>
      <c r="H37" s="24" t="str">
        <f>IF(G37="-","-",ROUND(SUM($G37)/(1+$C$22),2))</f>
        <v>-</v>
      </c>
    </row>
    <row r="38" spans="1:8" x14ac:dyDescent="0.35">
      <c r="A38" s="44" t="s">
        <v>33</v>
      </c>
      <c r="B38" s="44"/>
      <c r="C38" s="44"/>
      <c r="D38" s="44"/>
      <c r="E38" s="44"/>
      <c r="F38" s="44"/>
      <c r="G38" s="23">
        <f>ROUND(SUM(G32:G37),2)</f>
        <v>0</v>
      </c>
      <c r="H38" s="27"/>
    </row>
    <row r="39" spans="1:8" x14ac:dyDescent="0.35">
      <c r="A39" s="37" t="s">
        <v>34</v>
      </c>
      <c r="B39" s="37"/>
      <c r="C39" s="37"/>
      <c r="D39" s="37"/>
      <c r="E39" s="37"/>
      <c r="F39" s="37"/>
      <c r="G39" s="37"/>
      <c r="H39" s="24">
        <f>ROUND(SUM(H32:H37),2)</f>
        <v>0</v>
      </c>
    </row>
    <row r="40" spans="1:8" x14ac:dyDescent="0.35">
      <c r="A40" s="16"/>
      <c r="B40" s="16"/>
      <c r="C40" s="17"/>
    </row>
    <row r="41" spans="1:8" ht="15" customHeight="1" x14ac:dyDescent="0.35">
      <c r="A41" s="45" t="s">
        <v>20</v>
      </c>
      <c r="B41" s="46"/>
      <c r="C41" s="46"/>
      <c r="D41" s="46"/>
      <c r="E41" s="46"/>
      <c r="F41" s="46"/>
      <c r="G41" s="46"/>
    </row>
    <row r="42" spans="1:8" ht="60" customHeight="1" x14ac:dyDescent="0.35">
      <c r="A42" s="45" t="s">
        <v>53</v>
      </c>
      <c r="B42" s="45"/>
      <c r="C42" s="45"/>
      <c r="D42" s="45"/>
      <c r="E42" s="45"/>
      <c r="F42" s="45"/>
      <c r="G42" s="45"/>
      <c r="H42" s="45"/>
    </row>
    <row r="43" spans="1:8" ht="30.75" customHeight="1" x14ac:dyDescent="0.35">
      <c r="A43" s="47" t="s">
        <v>80</v>
      </c>
      <c r="B43" s="47"/>
      <c r="C43" s="47"/>
      <c r="D43" s="47"/>
      <c r="E43" s="47"/>
      <c r="F43" s="47"/>
      <c r="G43" s="47"/>
    </row>
    <row r="44" spans="1:8" ht="52.5" customHeight="1" x14ac:dyDescent="0.35">
      <c r="A44" s="45" t="s">
        <v>54</v>
      </c>
      <c r="B44" s="45"/>
      <c r="C44" s="45"/>
      <c r="D44" s="45"/>
      <c r="E44" s="45"/>
      <c r="F44" s="45"/>
      <c r="G44" s="45"/>
      <c r="H44" s="45"/>
    </row>
    <row r="45" spans="1:8" x14ac:dyDescent="0.35">
      <c r="B45" s="28"/>
    </row>
    <row r="46" spans="1:8" ht="49.5" customHeight="1" x14ac:dyDescent="0.35">
      <c r="B46" s="39"/>
      <c r="C46" s="41"/>
      <c r="E46" s="39"/>
      <c r="F46" s="40"/>
      <c r="G46" s="41"/>
    </row>
    <row r="47" spans="1:8" ht="30" customHeight="1" x14ac:dyDescent="0.35">
      <c r="B47" s="38" t="s">
        <v>7</v>
      </c>
      <c r="C47" s="38"/>
      <c r="E47" s="42" t="s">
        <v>8</v>
      </c>
      <c r="F47" s="42"/>
      <c r="G47" s="42"/>
    </row>
  </sheetData>
  <sheetProtection algorithmName="SHA-512" hashValue="oaJjSYPYQIHUJ2cgHOEqrrJJDeLRsN+wxhJEIlSHs04fXfRIWJg37HCJ68yjBHybEphnTynzwHTYrwPPqeSxrg==" saltValue="zfHGWxyu0E9Kedw27A9lUg==" spinCount="100000" sheet="1" objects="1" scenarios="1"/>
  <protectedRanges>
    <protectedRange sqref="A5:C5 A10:C10 A13:C13 B21:B24" name="Rozstęp1"/>
    <protectedRange sqref="E46 B46:C46" name="Rozstęp1_2"/>
    <protectedRange sqref="C21:C24" name="Rozstęp1_1"/>
  </protectedRanges>
  <mergeCells count="34">
    <mergeCell ref="A43:G43"/>
    <mergeCell ref="A44:H44"/>
    <mergeCell ref="B46:C46"/>
    <mergeCell ref="E46:G46"/>
    <mergeCell ref="B47:C47"/>
    <mergeCell ref="E47:G47"/>
    <mergeCell ref="A42:H42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7"/>
    <mergeCell ref="A38:F38"/>
    <mergeCell ref="A39:G39"/>
    <mergeCell ref="A41:G41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  <ignoredErrors>
    <ignoredError sqref="F33:H3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6"/>
  <sheetViews>
    <sheetView topLeftCell="A13" workbookViewId="0">
      <selection activeCell="F35" sqref="F3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58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49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Arkusz2!ER13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Arkusz3!ER13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11000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500</v>
      </c>
      <c r="D33" s="11"/>
      <c r="E33" s="56"/>
      <c r="F33" s="22">
        <f t="shared" ref="F33:F34" si="0">ROUND($D33-($D33*$E$32),2)</f>
        <v>0</v>
      </c>
      <c r="G33" s="23">
        <f t="shared" ref="G33:G35" si="1">ROUND($C33*$F33,2)</f>
        <v>0</v>
      </c>
      <c r="H33" s="24">
        <f t="shared" ref="H33:H35" si="2">ROUND(SUM($G33)/(1+$C$22),2)</f>
        <v>0</v>
      </c>
    </row>
    <row r="34" spans="1:8" x14ac:dyDescent="0.35">
      <c r="A34" s="20">
        <v>3</v>
      </c>
      <c r="B34" s="20" t="s">
        <v>14</v>
      </c>
      <c r="C34" s="21">
        <v>8000</v>
      </c>
      <c r="D34" s="11"/>
      <c r="E34" s="56"/>
      <c r="F34" s="22">
        <f t="shared" si="0"/>
        <v>0</v>
      </c>
      <c r="G34" s="23">
        <f t="shared" si="1"/>
        <v>0</v>
      </c>
      <c r="H34" s="24">
        <f t="shared" si="2"/>
        <v>0</v>
      </c>
    </row>
    <row r="35" spans="1:8" x14ac:dyDescent="0.35">
      <c r="A35" s="20">
        <v>4</v>
      </c>
      <c r="B35" s="20" t="s">
        <v>15</v>
      </c>
      <c r="C35" s="21">
        <v>500</v>
      </c>
      <c r="D35" s="11"/>
      <c r="E35" s="56"/>
      <c r="F35" s="22">
        <f>ROUND($D35-($D35*$E$32),2)</f>
        <v>0</v>
      </c>
      <c r="G35" s="23">
        <f t="shared" si="1"/>
        <v>0</v>
      </c>
      <c r="H35" s="24">
        <f t="shared" si="2"/>
        <v>0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OypLRdzLX4bjm3zQPpxW16+huKZ9lbpzijUDPzqB/nVFsMJsq3Z3YfGkt1A7XKRzpxEZ/M2bA1FpPYlE6vL0/Q==" saltValue="ly1iIYcHhXcJgbilIXdDQ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6"/>
  <sheetViews>
    <sheetView topLeftCell="A16" workbookViewId="0">
      <selection activeCell="F35" sqref="F3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57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50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Arkusz2!FC13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Arkusz3!FC13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32000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3300</v>
      </c>
      <c r="D33" s="11"/>
      <c r="E33" s="56"/>
      <c r="F33" s="22">
        <f t="shared" ref="F33:F35" si="0">ROUND($D33-($D33*$E$32),2)</f>
        <v>0</v>
      </c>
      <c r="G33" s="23">
        <f t="shared" ref="G33:G35" si="1">ROUND($C33*$F33,2)</f>
        <v>0</v>
      </c>
      <c r="H33" s="24">
        <f t="shared" ref="H33:H35" si="2">ROUND(SUM($G33)/(1+$C$22),2)</f>
        <v>0</v>
      </c>
    </row>
    <row r="34" spans="1:8" x14ac:dyDescent="0.35">
      <c r="A34" s="20">
        <v>3</v>
      </c>
      <c r="B34" s="20" t="s">
        <v>14</v>
      </c>
      <c r="C34" s="21">
        <v>47000</v>
      </c>
      <c r="D34" s="11"/>
      <c r="E34" s="56"/>
      <c r="F34" s="22">
        <f t="shared" si="0"/>
        <v>0</v>
      </c>
      <c r="G34" s="23">
        <f t="shared" si="1"/>
        <v>0</v>
      </c>
      <c r="H34" s="24">
        <f t="shared" si="2"/>
        <v>0</v>
      </c>
    </row>
    <row r="35" spans="1:8" x14ac:dyDescent="0.35">
      <c r="A35" s="20">
        <v>4</v>
      </c>
      <c r="B35" s="20" t="s">
        <v>15</v>
      </c>
      <c r="C35" s="21">
        <v>3300</v>
      </c>
      <c r="D35" s="11"/>
      <c r="E35" s="56"/>
      <c r="F35" s="22">
        <f t="shared" si="0"/>
        <v>0</v>
      </c>
      <c r="G35" s="23">
        <f t="shared" si="1"/>
        <v>0</v>
      </c>
      <c r="H35" s="24">
        <f t="shared" si="2"/>
        <v>0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NZj0DsAFfBc+Dv+sv1rkoF+ZnVimMXLSMSppK7XixHsUAxxw8PicFLE+lR6YULNr8wjN71R4hJVJLzCSqBkmpg==" saltValue="C9VAfs+aVDgRz+zNeN5kP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6"/>
  <sheetViews>
    <sheetView topLeftCell="A13" workbookViewId="0">
      <selection activeCell="F34" sqref="F34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56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51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Arkusz2!FN13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Arkusz3!FN13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6350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6"/>
      <c r="D33" s="12"/>
      <c r="E33" s="56"/>
      <c r="F33" s="22" t="str">
        <f>IF(C33=0,"-",ROUND($D33-$E$32,2))</f>
        <v>-</v>
      </c>
      <c r="G33" s="23" t="str">
        <f>IF(F33="-","-",ROUND($C33*$F33,2))</f>
        <v>-</v>
      </c>
      <c r="H33" s="24" t="str">
        <f>IF(G33="-","-",ROUND(SUM($G33)/(1+$C$22),2))</f>
        <v>-</v>
      </c>
    </row>
    <row r="34" spans="1:8" x14ac:dyDescent="0.35">
      <c r="A34" s="20">
        <v>3</v>
      </c>
      <c r="B34" s="20" t="s">
        <v>14</v>
      </c>
      <c r="C34" s="21">
        <v>19565</v>
      </c>
      <c r="D34" s="11"/>
      <c r="E34" s="56"/>
      <c r="F34" s="22">
        <f>ROUND($D34-($D34*$E$32),2)</f>
        <v>0</v>
      </c>
      <c r="G34" s="23">
        <f>ROUND($C34*$F34,2)</f>
        <v>0</v>
      </c>
      <c r="H34" s="24">
        <f>ROUND(SUM($G34)/(1+$C$22),2)</f>
        <v>0</v>
      </c>
    </row>
    <row r="35" spans="1:8" x14ac:dyDescent="0.35">
      <c r="A35" s="20">
        <v>4</v>
      </c>
      <c r="B35" s="20" t="s">
        <v>15</v>
      </c>
      <c r="C35" s="26"/>
      <c r="D35" s="12"/>
      <c r="E35" s="56"/>
      <c r="F35" s="22" t="str">
        <f>IF(C35=0,"-",ROUND($D35-$E$32,2))</f>
        <v>-</v>
      </c>
      <c r="G35" s="23" t="str">
        <f>IF(F35="-","-",ROUND($C35*$F35,2))</f>
        <v>-</v>
      </c>
      <c r="H35" s="24" t="str">
        <f>IF(G35="-","-",ROUND(SUM($G35)/(1+$C$22),2))</f>
        <v>-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QZ05gb3eY8yMV3CmUYI0POIwBszA8+7EU3Hc753xcwWWJC8vDExjaAJ293k0n0h455O7Av8nfy18pL6HAwsTrg==" saltValue="+bpS2tZB+6OcFh7ZDfYmuQ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  <ignoredErrors>
    <ignoredError sqref="F33:H3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6"/>
  <sheetViews>
    <sheetView topLeftCell="A10" zoomScale="85" zoomScaleNormal="85" workbookViewId="0">
      <selection activeCell="F35" sqref="F3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55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52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Arkusz2!FY13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Arkusz3!FY13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1125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550</v>
      </c>
      <c r="D33" s="11"/>
      <c r="E33" s="56"/>
      <c r="F33" s="22">
        <f t="shared" ref="F33:F34" si="0">ROUND($D33-($D33*$E$32),2)</f>
        <v>0</v>
      </c>
      <c r="G33" s="23">
        <f t="shared" ref="G33:G35" si="1">ROUND($C33*$F33,2)</f>
        <v>0</v>
      </c>
      <c r="H33" s="24">
        <f t="shared" ref="H33:H35" si="2">ROUND(SUM($G33)/(1+$C$22),2)</f>
        <v>0</v>
      </c>
    </row>
    <row r="34" spans="1:8" x14ac:dyDescent="0.35">
      <c r="A34" s="20">
        <v>3</v>
      </c>
      <c r="B34" s="20" t="s">
        <v>14</v>
      </c>
      <c r="C34" s="21">
        <v>18000</v>
      </c>
      <c r="D34" s="11"/>
      <c r="E34" s="56"/>
      <c r="F34" s="22">
        <f t="shared" si="0"/>
        <v>0</v>
      </c>
      <c r="G34" s="23">
        <f t="shared" si="1"/>
        <v>0</v>
      </c>
      <c r="H34" s="24">
        <f t="shared" si="2"/>
        <v>0</v>
      </c>
    </row>
    <row r="35" spans="1:8" x14ac:dyDescent="0.35">
      <c r="A35" s="20">
        <v>4</v>
      </c>
      <c r="B35" s="20" t="s">
        <v>15</v>
      </c>
      <c r="C35" s="21">
        <v>792</v>
      </c>
      <c r="D35" s="11"/>
      <c r="E35" s="56"/>
      <c r="F35" s="22">
        <f>ROUND($D35-($D35*$E$32),2)</f>
        <v>0</v>
      </c>
      <c r="G35" s="23">
        <f t="shared" si="1"/>
        <v>0</v>
      </c>
      <c r="H35" s="24">
        <f t="shared" si="2"/>
        <v>0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vTZkIiZTKRum6Qt+UgUsN0a26MxKlGnitKFJxZGmTRHcwJhCeWdzgQylzL/teH9oTT7tbu+Ck+g30TdCYh02dw==" saltValue="po3AEzUnJjK+yPE8+ppX3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2"/>
  <dimension ref="A1:GD15"/>
  <sheetViews>
    <sheetView topLeftCell="FF1" workbookViewId="0">
      <selection activeCell="FY13" sqref="FY13"/>
    </sheetView>
  </sheetViews>
  <sheetFormatPr defaultRowHeight="14.5" x14ac:dyDescent="0.35"/>
  <cols>
    <col min="1" max="1" width="10.1796875" bestFit="1" customWidth="1"/>
    <col min="12" max="12" width="10.1796875" bestFit="1" customWidth="1"/>
    <col min="23" max="23" width="10.1796875" bestFit="1" customWidth="1"/>
    <col min="34" max="34" width="10.1796875" bestFit="1" customWidth="1"/>
    <col min="45" max="45" width="10.1796875" bestFit="1" customWidth="1"/>
    <col min="56" max="56" width="10.1796875" bestFit="1" customWidth="1"/>
    <col min="67" max="67" width="10.1796875" bestFit="1" customWidth="1"/>
    <col min="78" max="78" width="10.1796875" bestFit="1" customWidth="1"/>
    <col min="89" max="89" width="10.1796875" bestFit="1" customWidth="1"/>
    <col min="100" max="100" width="10.1796875" bestFit="1" customWidth="1"/>
    <col min="111" max="111" width="10.1796875" bestFit="1" customWidth="1"/>
    <col min="122" max="122" width="10.1796875" bestFit="1" customWidth="1"/>
    <col min="133" max="133" width="10.1796875" bestFit="1" customWidth="1"/>
    <col min="144" max="144" width="10.1796875" bestFit="1" customWidth="1"/>
    <col min="155" max="155" width="10.1796875" bestFit="1" customWidth="1"/>
    <col min="166" max="166" width="10.1796875" bestFit="1" customWidth="1"/>
    <col min="177" max="177" width="10.1796875" bestFit="1" customWidth="1"/>
  </cols>
  <sheetData>
    <row r="1" spans="1:186" x14ac:dyDescent="0.35">
      <c r="A1" s="1">
        <f>'Załącznik nr 1 ESA'!C23</f>
        <v>0</v>
      </c>
      <c r="B1" s="2"/>
      <c r="C1" s="2"/>
      <c r="D1" s="2"/>
      <c r="E1" s="2"/>
      <c r="F1" s="2"/>
      <c r="G1" s="58" t="s">
        <v>21</v>
      </c>
      <c r="H1" s="58"/>
      <c r="I1" s="2"/>
      <c r="J1" s="2"/>
      <c r="L1" s="1" t="e">
        <f>#REF!</f>
        <v>#REF!</v>
      </c>
      <c r="M1" s="2"/>
      <c r="N1" s="2"/>
      <c r="O1" s="2"/>
      <c r="P1" s="2"/>
      <c r="Q1" s="2"/>
      <c r="R1" s="58" t="s">
        <v>21</v>
      </c>
      <c r="S1" s="58"/>
      <c r="T1" s="2"/>
      <c r="U1" s="2"/>
      <c r="W1" s="1" t="e">
        <f>#REF!</f>
        <v>#REF!</v>
      </c>
      <c r="X1" s="2"/>
      <c r="Y1" s="2"/>
      <c r="Z1" s="2"/>
      <c r="AA1" s="2"/>
      <c r="AB1" s="2"/>
      <c r="AC1" s="58" t="s">
        <v>21</v>
      </c>
      <c r="AD1" s="58"/>
      <c r="AE1" s="2"/>
      <c r="AF1" s="2"/>
      <c r="AH1" s="1" t="e">
        <f>#REF!</f>
        <v>#REF!</v>
      </c>
      <c r="AI1" s="2"/>
      <c r="AJ1" s="2"/>
      <c r="AK1" s="2"/>
      <c r="AL1" s="2"/>
      <c r="AM1" s="2"/>
      <c r="AN1" s="58" t="s">
        <v>21</v>
      </c>
      <c r="AO1" s="58"/>
      <c r="AP1" s="2"/>
      <c r="AQ1" s="2"/>
      <c r="AS1" s="1">
        <f>'Załącznik nr 5 ES'!C23</f>
        <v>0</v>
      </c>
      <c r="AT1" s="2"/>
      <c r="AU1" s="2"/>
      <c r="AV1" s="2"/>
      <c r="AW1" s="2"/>
      <c r="AX1" s="2"/>
      <c r="AY1" s="58" t="s">
        <v>21</v>
      </c>
      <c r="AZ1" s="58"/>
      <c r="BA1" s="2"/>
      <c r="BB1" s="2"/>
      <c r="BD1" s="1">
        <f>'Załącznik nr 6 EOŚ'!C23</f>
        <v>0</v>
      </c>
      <c r="BE1" s="2"/>
      <c r="BF1" s="2"/>
      <c r="BG1" s="2"/>
      <c r="BH1" s="2"/>
      <c r="BI1" s="2"/>
      <c r="BJ1" s="58" t="s">
        <v>21</v>
      </c>
      <c r="BK1" s="58"/>
      <c r="BL1" s="2"/>
      <c r="BM1" s="2"/>
      <c r="BO1" s="1">
        <f>'Załącznik nr 7 EP'!C23</f>
        <v>0</v>
      </c>
      <c r="BP1" s="2"/>
      <c r="BQ1" s="2"/>
      <c r="BR1" s="2"/>
      <c r="BS1" s="2"/>
      <c r="BT1" s="2"/>
      <c r="BU1" s="58" t="s">
        <v>21</v>
      </c>
      <c r="BV1" s="58"/>
      <c r="BW1" s="2"/>
      <c r="BX1" s="2"/>
      <c r="BZ1" s="1">
        <f>'Załącznik nr 8 ET'!C23</f>
        <v>0</v>
      </c>
      <c r="CA1" s="2"/>
      <c r="CB1" s="2"/>
      <c r="CC1" s="2"/>
      <c r="CD1" s="2"/>
      <c r="CE1" s="2"/>
      <c r="CF1" s="58" t="s">
        <v>21</v>
      </c>
      <c r="CG1" s="58"/>
      <c r="CH1" s="2"/>
      <c r="CI1" s="2"/>
      <c r="CK1" s="1">
        <f>'Załącznik nr 9 MEC'!C23</f>
        <v>0</v>
      </c>
      <c r="CL1" s="2"/>
      <c r="CM1" s="2"/>
      <c r="CN1" s="2"/>
      <c r="CO1" s="2"/>
      <c r="CP1" s="2"/>
      <c r="CQ1" s="58" t="s">
        <v>21</v>
      </c>
      <c r="CR1" s="58"/>
      <c r="CS1" s="2"/>
      <c r="CT1" s="2"/>
      <c r="CV1" s="1">
        <f>'Załącznik nr 10 PEC'!C23</f>
        <v>0</v>
      </c>
      <c r="CW1" s="2"/>
      <c r="CX1" s="2"/>
      <c r="CY1" s="2"/>
      <c r="CZ1" s="2"/>
      <c r="DA1" s="2"/>
      <c r="DB1" s="58" t="s">
        <v>21</v>
      </c>
      <c r="DC1" s="58"/>
      <c r="DD1" s="2"/>
      <c r="DE1" s="2"/>
      <c r="DG1" s="1">
        <f>'Załącznik nr 11 EEP'!C23</f>
        <v>0</v>
      </c>
      <c r="DH1" s="2"/>
      <c r="DI1" s="2"/>
      <c r="DJ1" s="2"/>
      <c r="DK1" s="2"/>
      <c r="DL1" s="2"/>
      <c r="DM1" s="58" t="s">
        <v>21</v>
      </c>
      <c r="DN1" s="58"/>
      <c r="DO1" s="2"/>
      <c r="DP1" s="2"/>
      <c r="DR1" s="1">
        <f>'Załącznik nr 12 EI'!C23</f>
        <v>0</v>
      </c>
      <c r="DS1" s="2"/>
      <c r="DT1" s="2"/>
      <c r="DU1" s="2"/>
      <c r="DV1" s="2"/>
      <c r="DW1" s="2"/>
      <c r="DX1" s="58" t="s">
        <v>21</v>
      </c>
      <c r="DY1" s="58"/>
      <c r="DZ1" s="2"/>
      <c r="EA1" s="2"/>
      <c r="EC1" s="1">
        <f>'Załącznik nr 13 ECi'!C23</f>
        <v>0</v>
      </c>
      <c r="ED1" s="2"/>
      <c r="EE1" s="2"/>
      <c r="EF1" s="2"/>
      <c r="EG1" s="2"/>
      <c r="EH1" s="2"/>
      <c r="EI1" s="58" t="s">
        <v>21</v>
      </c>
      <c r="EJ1" s="58"/>
      <c r="EK1" s="2"/>
      <c r="EL1" s="2"/>
      <c r="EN1" s="1">
        <f>'Załącznik nr 14 EB'!C23</f>
        <v>0</v>
      </c>
      <c r="EO1" s="2"/>
      <c r="EP1" s="2"/>
      <c r="EQ1" s="2"/>
      <c r="ER1" s="2"/>
      <c r="ES1" s="2"/>
      <c r="ET1" s="58" t="s">
        <v>21</v>
      </c>
      <c r="EU1" s="58"/>
      <c r="EV1" s="2"/>
      <c r="EW1" s="2"/>
      <c r="EY1" s="1">
        <f>'Załącznik nr 15 EC'!C23</f>
        <v>0</v>
      </c>
      <c r="EZ1" s="2"/>
      <c r="FA1" s="2"/>
      <c r="FB1" s="2"/>
      <c r="FC1" s="2"/>
      <c r="FD1" s="2"/>
      <c r="FE1" s="58" t="s">
        <v>21</v>
      </c>
      <c r="FF1" s="58"/>
      <c r="FG1" s="2"/>
      <c r="FH1" s="2"/>
      <c r="FJ1" s="1">
        <f>'Załącznik nr 16 ELKOGAZ'!C23</f>
        <v>0</v>
      </c>
      <c r="FK1" s="2"/>
      <c r="FL1" s="2"/>
      <c r="FM1" s="2"/>
      <c r="FN1" s="2"/>
      <c r="FO1" s="2"/>
      <c r="FP1" s="58" t="s">
        <v>21</v>
      </c>
      <c r="FQ1" s="58"/>
      <c r="FR1" s="2"/>
      <c r="FS1" s="2"/>
      <c r="FU1" s="1">
        <f>'Załącznik nr 17 EPGT'!C23</f>
        <v>0</v>
      </c>
      <c r="FV1" s="2"/>
      <c r="FW1" s="2"/>
      <c r="FX1" s="2"/>
      <c r="FY1" s="2"/>
      <c r="FZ1" s="2"/>
      <c r="GA1" s="58" t="s">
        <v>21</v>
      </c>
      <c r="GB1" s="58"/>
      <c r="GC1" s="2"/>
      <c r="GD1" s="2"/>
    </row>
    <row r="2" spans="1:186" x14ac:dyDescent="0.35">
      <c r="A2" s="3"/>
      <c r="B2" s="2"/>
      <c r="C2" s="4" t="s">
        <v>22</v>
      </c>
      <c r="D2" s="5" t="s">
        <v>23</v>
      </c>
      <c r="E2" s="4" t="s">
        <v>22</v>
      </c>
      <c r="F2" s="5" t="s">
        <v>23</v>
      </c>
      <c r="G2" s="4" t="s">
        <v>22</v>
      </c>
      <c r="H2" s="5" t="s">
        <v>23</v>
      </c>
      <c r="I2" s="6" t="s">
        <v>24</v>
      </c>
      <c r="J2" s="7" t="s">
        <v>25</v>
      </c>
      <c r="L2" s="3"/>
      <c r="M2" s="2"/>
      <c r="N2" s="4" t="s">
        <v>22</v>
      </c>
      <c r="O2" s="5" t="s">
        <v>23</v>
      </c>
      <c r="P2" s="4" t="s">
        <v>22</v>
      </c>
      <c r="Q2" s="5" t="s">
        <v>23</v>
      </c>
      <c r="R2" s="4" t="s">
        <v>22</v>
      </c>
      <c r="S2" s="5" t="s">
        <v>23</v>
      </c>
      <c r="T2" s="13" t="s">
        <v>24</v>
      </c>
      <c r="U2" s="7" t="s">
        <v>25</v>
      </c>
      <c r="W2" s="3"/>
      <c r="X2" s="2"/>
      <c r="Y2" s="4" t="s">
        <v>22</v>
      </c>
      <c r="Z2" s="5" t="s">
        <v>23</v>
      </c>
      <c r="AA2" s="4" t="s">
        <v>22</v>
      </c>
      <c r="AB2" s="5" t="s">
        <v>23</v>
      </c>
      <c r="AC2" s="4" t="s">
        <v>22</v>
      </c>
      <c r="AD2" s="5" t="s">
        <v>23</v>
      </c>
      <c r="AE2" s="13" t="s">
        <v>24</v>
      </c>
      <c r="AF2" s="7" t="s">
        <v>25</v>
      </c>
      <c r="AH2" s="3"/>
      <c r="AI2" s="2"/>
      <c r="AJ2" s="4" t="s">
        <v>22</v>
      </c>
      <c r="AK2" s="5" t="s">
        <v>23</v>
      </c>
      <c r="AL2" s="4" t="s">
        <v>22</v>
      </c>
      <c r="AM2" s="5" t="s">
        <v>23</v>
      </c>
      <c r="AN2" s="4" t="s">
        <v>22</v>
      </c>
      <c r="AO2" s="5" t="s">
        <v>23</v>
      </c>
      <c r="AP2" s="13" t="s">
        <v>24</v>
      </c>
      <c r="AQ2" s="7" t="s">
        <v>25</v>
      </c>
      <c r="AS2" s="3"/>
      <c r="AT2" s="2"/>
      <c r="AU2" s="4" t="s">
        <v>22</v>
      </c>
      <c r="AV2" s="5" t="s">
        <v>23</v>
      </c>
      <c r="AW2" s="4" t="s">
        <v>22</v>
      </c>
      <c r="AX2" s="5" t="s">
        <v>23</v>
      </c>
      <c r="AY2" s="4" t="s">
        <v>22</v>
      </c>
      <c r="AZ2" s="5" t="s">
        <v>23</v>
      </c>
      <c r="BA2" s="13" t="s">
        <v>24</v>
      </c>
      <c r="BB2" s="7" t="s">
        <v>25</v>
      </c>
      <c r="BD2" s="3"/>
      <c r="BE2" s="2"/>
      <c r="BF2" s="4" t="s">
        <v>22</v>
      </c>
      <c r="BG2" s="5" t="s">
        <v>23</v>
      </c>
      <c r="BH2" s="4" t="s">
        <v>22</v>
      </c>
      <c r="BI2" s="5" t="s">
        <v>23</v>
      </c>
      <c r="BJ2" s="4" t="s">
        <v>22</v>
      </c>
      <c r="BK2" s="5" t="s">
        <v>23</v>
      </c>
      <c r="BL2" s="13" t="s">
        <v>24</v>
      </c>
      <c r="BM2" s="7" t="s">
        <v>25</v>
      </c>
      <c r="BO2" s="3"/>
      <c r="BP2" s="2"/>
      <c r="BQ2" s="4" t="s">
        <v>22</v>
      </c>
      <c r="BR2" s="5" t="s">
        <v>23</v>
      </c>
      <c r="BS2" s="4" t="s">
        <v>22</v>
      </c>
      <c r="BT2" s="5" t="s">
        <v>23</v>
      </c>
      <c r="BU2" s="4" t="s">
        <v>22</v>
      </c>
      <c r="BV2" s="5" t="s">
        <v>23</v>
      </c>
      <c r="BW2" s="13" t="s">
        <v>24</v>
      </c>
      <c r="BX2" s="7" t="s">
        <v>25</v>
      </c>
      <c r="BZ2" s="3"/>
      <c r="CA2" s="2"/>
      <c r="CB2" s="4" t="s">
        <v>22</v>
      </c>
      <c r="CC2" s="5" t="s">
        <v>23</v>
      </c>
      <c r="CD2" s="4" t="s">
        <v>22</v>
      </c>
      <c r="CE2" s="5" t="s">
        <v>23</v>
      </c>
      <c r="CF2" s="4" t="s">
        <v>22</v>
      </c>
      <c r="CG2" s="5" t="s">
        <v>23</v>
      </c>
      <c r="CH2" s="13" t="s">
        <v>24</v>
      </c>
      <c r="CI2" s="7" t="s">
        <v>25</v>
      </c>
      <c r="CK2" s="3"/>
      <c r="CL2" s="2"/>
      <c r="CM2" s="4" t="s">
        <v>22</v>
      </c>
      <c r="CN2" s="5" t="s">
        <v>23</v>
      </c>
      <c r="CO2" s="4" t="s">
        <v>22</v>
      </c>
      <c r="CP2" s="5" t="s">
        <v>23</v>
      </c>
      <c r="CQ2" s="4" t="s">
        <v>22</v>
      </c>
      <c r="CR2" s="5" t="s">
        <v>23</v>
      </c>
      <c r="CS2" s="13" t="s">
        <v>24</v>
      </c>
      <c r="CT2" s="7" t="s">
        <v>25</v>
      </c>
      <c r="CV2" s="3"/>
      <c r="CW2" s="2"/>
      <c r="CX2" s="4" t="s">
        <v>22</v>
      </c>
      <c r="CY2" s="5" t="s">
        <v>23</v>
      </c>
      <c r="CZ2" s="4" t="s">
        <v>22</v>
      </c>
      <c r="DA2" s="5" t="s">
        <v>23</v>
      </c>
      <c r="DB2" s="4" t="s">
        <v>22</v>
      </c>
      <c r="DC2" s="5" t="s">
        <v>23</v>
      </c>
      <c r="DD2" s="13" t="s">
        <v>24</v>
      </c>
      <c r="DE2" s="7" t="s">
        <v>25</v>
      </c>
      <c r="DG2" s="3"/>
      <c r="DH2" s="2"/>
      <c r="DI2" s="4" t="s">
        <v>22</v>
      </c>
      <c r="DJ2" s="5" t="s">
        <v>23</v>
      </c>
      <c r="DK2" s="4" t="s">
        <v>22</v>
      </c>
      <c r="DL2" s="5" t="s">
        <v>23</v>
      </c>
      <c r="DM2" s="4" t="s">
        <v>22</v>
      </c>
      <c r="DN2" s="5" t="s">
        <v>23</v>
      </c>
      <c r="DO2" s="13" t="s">
        <v>24</v>
      </c>
      <c r="DP2" s="7" t="s">
        <v>25</v>
      </c>
      <c r="DR2" s="3"/>
      <c r="DS2" s="2"/>
      <c r="DT2" s="4" t="s">
        <v>22</v>
      </c>
      <c r="DU2" s="5" t="s">
        <v>23</v>
      </c>
      <c r="DV2" s="4" t="s">
        <v>22</v>
      </c>
      <c r="DW2" s="5" t="s">
        <v>23</v>
      </c>
      <c r="DX2" s="4" t="s">
        <v>22</v>
      </c>
      <c r="DY2" s="5" t="s">
        <v>23</v>
      </c>
      <c r="DZ2" s="13" t="s">
        <v>24</v>
      </c>
      <c r="EA2" s="7" t="s">
        <v>25</v>
      </c>
      <c r="EC2" s="3"/>
      <c r="ED2" s="2"/>
      <c r="EE2" s="4" t="s">
        <v>22</v>
      </c>
      <c r="EF2" s="5" t="s">
        <v>23</v>
      </c>
      <c r="EG2" s="4" t="s">
        <v>22</v>
      </c>
      <c r="EH2" s="5" t="s">
        <v>23</v>
      </c>
      <c r="EI2" s="4" t="s">
        <v>22</v>
      </c>
      <c r="EJ2" s="5" t="s">
        <v>23</v>
      </c>
      <c r="EK2" s="13" t="s">
        <v>24</v>
      </c>
      <c r="EL2" s="7" t="s">
        <v>25</v>
      </c>
      <c r="EN2" s="3"/>
      <c r="EO2" s="2"/>
      <c r="EP2" s="4" t="s">
        <v>22</v>
      </c>
      <c r="EQ2" s="5" t="s">
        <v>23</v>
      </c>
      <c r="ER2" s="4" t="s">
        <v>22</v>
      </c>
      <c r="ES2" s="5" t="s">
        <v>23</v>
      </c>
      <c r="ET2" s="4" t="s">
        <v>22</v>
      </c>
      <c r="EU2" s="5" t="s">
        <v>23</v>
      </c>
      <c r="EV2" s="13" t="s">
        <v>24</v>
      </c>
      <c r="EW2" s="7" t="s">
        <v>25</v>
      </c>
      <c r="EY2" s="3"/>
      <c r="EZ2" s="2"/>
      <c r="FA2" s="4" t="s">
        <v>22</v>
      </c>
      <c r="FB2" s="5" t="s">
        <v>23</v>
      </c>
      <c r="FC2" s="4" t="s">
        <v>22</v>
      </c>
      <c r="FD2" s="5" t="s">
        <v>23</v>
      </c>
      <c r="FE2" s="4" t="s">
        <v>22</v>
      </c>
      <c r="FF2" s="5" t="s">
        <v>23</v>
      </c>
      <c r="FG2" s="13" t="s">
        <v>24</v>
      </c>
      <c r="FH2" s="7" t="s">
        <v>25</v>
      </c>
      <c r="FJ2" s="3"/>
      <c r="FK2" s="2"/>
      <c r="FL2" s="4" t="s">
        <v>22</v>
      </c>
      <c r="FM2" s="5" t="s">
        <v>23</v>
      </c>
      <c r="FN2" s="4" t="s">
        <v>22</v>
      </c>
      <c r="FO2" s="5" t="s">
        <v>23</v>
      </c>
      <c r="FP2" s="4" t="s">
        <v>22</v>
      </c>
      <c r="FQ2" s="5" t="s">
        <v>23</v>
      </c>
      <c r="FR2" s="13" t="s">
        <v>24</v>
      </c>
      <c r="FS2" s="7" t="s">
        <v>25</v>
      </c>
      <c r="FU2" s="3"/>
      <c r="FV2" s="2"/>
      <c r="FW2" s="4" t="s">
        <v>22</v>
      </c>
      <c r="FX2" s="5" t="s">
        <v>23</v>
      </c>
      <c r="FY2" s="4" t="s">
        <v>22</v>
      </c>
      <c r="FZ2" s="5" t="s">
        <v>23</v>
      </c>
      <c r="GA2" s="4" t="s">
        <v>22</v>
      </c>
      <c r="GB2" s="5" t="s">
        <v>23</v>
      </c>
      <c r="GC2" s="13" t="s">
        <v>24</v>
      </c>
      <c r="GD2" s="7" t="s">
        <v>25</v>
      </c>
    </row>
    <row r="3" spans="1:186" x14ac:dyDescent="0.35">
      <c r="A3" s="2">
        <f>INT(A$1/10000000)</f>
        <v>0</v>
      </c>
      <c r="B3" s="2"/>
      <c r="C3" s="8">
        <f t="shared" ref="C3:C10" si="0">IF(AND(A3&gt;=0,A3&lt;=5),1,0)</f>
        <v>1</v>
      </c>
      <c r="D3" s="8">
        <f t="shared" ref="D3:D10" si="1">IF(AND(A3&gt;=6,A3&lt;=9),1,0)</f>
        <v>0</v>
      </c>
      <c r="E3" s="9" t="str">
        <f>IF(A3=0,"",IF(A3=1,IF(A4=0,"dziesięć milionów ",""),IF(A3=2,"dwadzieścia ",IF(A3=3,"trzydzieści ",IF(A3=4,"czterdzieści ",IF(A3=5,"pięćdziesiąt ",""))))))</f>
        <v/>
      </c>
      <c r="F3" s="9" t="str">
        <f>IF(A3=6,"sześćdziesiąt ",IF(A3=7,"siedemdziesiąt ",IF(A3=8,"osiemdziesiąt ",IF(A3=9,"dziewięćdziesiąt ",""))))</f>
        <v/>
      </c>
      <c r="G3" s="2"/>
      <c r="H3" s="2"/>
      <c r="I3" s="2"/>
      <c r="J3" s="9" t="str">
        <f>IF(C3,E3&amp;I3,IF(D3,F3&amp;I3,""))</f>
        <v/>
      </c>
      <c r="L3" s="2" t="e">
        <f>INT(L$1/10000000)</f>
        <v>#REF!</v>
      </c>
      <c r="M3" s="2"/>
      <c r="N3" s="8" t="e">
        <f t="shared" ref="N3:N10" si="2">IF(AND(L3&gt;=0,L3&lt;=5),1,0)</f>
        <v>#REF!</v>
      </c>
      <c r="O3" s="8" t="e">
        <f t="shared" ref="O3:O10" si="3">IF(AND(L3&gt;=6,L3&lt;=9),1,0)</f>
        <v>#REF!</v>
      </c>
      <c r="P3" s="9" t="e">
        <f>IF(L3=0,"",IF(L3=1,IF(L4=0,"dziesięć milionów ",""),IF(L3=2,"dwadzieścia ",IF(L3=3,"trzydzieści ",IF(L3=4,"czterdzieści ",IF(L3=5,"pięćdziesiąt ",""))))))</f>
        <v>#REF!</v>
      </c>
      <c r="Q3" s="9" t="e">
        <f>IF(L3=6,"sześćdziesiąt ",IF(L3=7,"siedemdziesiąt ",IF(L3=8,"osiemdziesiąt ",IF(L3=9,"dziewięćdziesiąt ",""))))</f>
        <v>#REF!</v>
      </c>
      <c r="R3" s="2"/>
      <c r="S3" s="2"/>
      <c r="T3" s="2"/>
      <c r="U3" s="9" t="e">
        <f>IF(N3,P3&amp;T3,IF(O3,Q3&amp;T3,""))</f>
        <v>#REF!</v>
      </c>
      <c r="W3" s="2" t="e">
        <f>INT(W$1/10000000)</f>
        <v>#REF!</v>
      </c>
      <c r="X3" s="2"/>
      <c r="Y3" s="8" t="e">
        <f t="shared" ref="Y3:Y10" si="4">IF(AND(W3&gt;=0,W3&lt;=5),1,0)</f>
        <v>#REF!</v>
      </c>
      <c r="Z3" s="8" t="e">
        <f t="shared" ref="Z3:Z10" si="5">IF(AND(W3&gt;=6,W3&lt;=9),1,0)</f>
        <v>#REF!</v>
      </c>
      <c r="AA3" s="9" t="e">
        <f>IF(W3=0,"",IF(W3=1,IF(W4=0,"dziesięć milionów ",""),IF(W3=2,"dwadzieścia ",IF(W3=3,"trzydzieści ",IF(W3=4,"czterdzieści ",IF(W3=5,"pięćdziesiąt ",""))))))</f>
        <v>#REF!</v>
      </c>
      <c r="AB3" s="9" t="e">
        <f>IF(W3=6,"sześćdziesiąt ",IF(W3=7,"siedemdziesiąt ",IF(W3=8,"osiemdziesiąt ",IF(W3=9,"dziewięćdziesiąt ",""))))</f>
        <v>#REF!</v>
      </c>
      <c r="AC3" s="2"/>
      <c r="AD3" s="2"/>
      <c r="AE3" s="2"/>
      <c r="AF3" s="9" t="e">
        <f>IF(Y3,AA3&amp;AE3,IF(Z3,AB3&amp;AE3,""))</f>
        <v>#REF!</v>
      </c>
      <c r="AH3" s="2" t="e">
        <f>INT(AH$1/10000000)</f>
        <v>#REF!</v>
      </c>
      <c r="AI3" s="2"/>
      <c r="AJ3" s="8" t="e">
        <f t="shared" ref="AJ3:AJ10" si="6">IF(AND(AH3&gt;=0,AH3&lt;=5),1,0)</f>
        <v>#REF!</v>
      </c>
      <c r="AK3" s="8" t="e">
        <f t="shared" ref="AK3:AK10" si="7">IF(AND(AH3&gt;=6,AH3&lt;=9),1,0)</f>
        <v>#REF!</v>
      </c>
      <c r="AL3" s="9" t="e">
        <f>IF(AH3=0,"",IF(AH3=1,IF(AH4=0,"dziesięć milionów ",""),IF(AH3=2,"dwadzieścia ",IF(AH3=3,"trzydzieści ",IF(AH3=4,"czterdzieści ",IF(AH3=5,"pięćdziesiąt ",""))))))</f>
        <v>#REF!</v>
      </c>
      <c r="AM3" s="9" t="e">
        <f>IF(AH3=6,"sześćdziesiąt ",IF(AH3=7,"siedemdziesiąt ",IF(AH3=8,"osiemdziesiąt ",IF(AH3=9,"dziewięćdziesiąt ",""))))</f>
        <v>#REF!</v>
      </c>
      <c r="AN3" s="2"/>
      <c r="AO3" s="2"/>
      <c r="AP3" s="2"/>
      <c r="AQ3" s="9" t="e">
        <f>IF(AJ3,AL3&amp;AP3,IF(AK3,AM3&amp;AP3,""))</f>
        <v>#REF!</v>
      </c>
      <c r="AS3" s="2">
        <f>INT(AS$1/10000000)</f>
        <v>0</v>
      </c>
      <c r="AT3" s="2"/>
      <c r="AU3" s="8">
        <f t="shared" ref="AU3:AU10" si="8">IF(AND(AS3&gt;=0,AS3&lt;=5),1,0)</f>
        <v>1</v>
      </c>
      <c r="AV3" s="8">
        <f t="shared" ref="AV3:AV10" si="9">IF(AND(AS3&gt;=6,AS3&lt;=9),1,0)</f>
        <v>0</v>
      </c>
      <c r="AW3" s="9" t="str">
        <f>IF(AS3=0,"",IF(AS3=1,IF(AS4=0,"dziesięć milionów ",""),IF(AS3=2,"dwadzieścia ",IF(AS3=3,"trzydzieści ",IF(AS3=4,"czterdzieści ",IF(AS3=5,"pięćdziesiąt ",""))))))</f>
        <v/>
      </c>
      <c r="AX3" s="9" t="str">
        <f>IF(AS3=6,"sześćdziesiąt ",IF(AS3=7,"siedemdziesiąt ",IF(AS3=8,"osiemdziesiąt ",IF(AS3=9,"dziewięćdziesiąt ",""))))</f>
        <v/>
      </c>
      <c r="AY3" s="2"/>
      <c r="AZ3" s="2"/>
      <c r="BA3" s="2"/>
      <c r="BB3" s="9" t="str">
        <f>IF(AU3,AW3&amp;BA3,IF(AV3,AX3&amp;BA3,""))</f>
        <v/>
      </c>
      <c r="BD3" s="2">
        <f>INT(BD$1/10000000)</f>
        <v>0</v>
      </c>
      <c r="BE3" s="2"/>
      <c r="BF3" s="8">
        <f t="shared" ref="BF3:BF10" si="10">IF(AND(BD3&gt;=0,BD3&lt;=5),1,0)</f>
        <v>1</v>
      </c>
      <c r="BG3" s="8">
        <f t="shared" ref="BG3:BG10" si="11">IF(AND(BD3&gt;=6,BD3&lt;=9),1,0)</f>
        <v>0</v>
      </c>
      <c r="BH3" s="9" t="str">
        <f>IF(BD3=0,"",IF(BD3=1,IF(BD4=0,"dziesięć milionów ",""),IF(BD3=2,"dwadzieścia ",IF(BD3=3,"trzydzieści ",IF(BD3=4,"czterdzieści ",IF(BD3=5,"pięćdziesiąt ",""))))))</f>
        <v/>
      </c>
      <c r="BI3" s="9" t="str">
        <f>IF(BD3=6,"sześćdziesiąt ",IF(BD3=7,"siedemdziesiąt ",IF(BD3=8,"osiemdziesiąt ",IF(BD3=9,"dziewięćdziesiąt ",""))))</f>
        <v/>
      </c>
      <c r="BJ3" s="2"/>
      <c r="BK3" s="2"/>
      <c r="BL3" s="2"/>
      <c r="BM3" s="9" t="str">
        <f>IF(BF3,BH3&amp;BL3,IF(BG3,BI3&amp;BL3,""))</f>
        <v/>
      </c>
      <c r="BO3" s="2">
        <f>INT(BO$1/10000000)</f>
        <v>0</v>
      </c>
      <c r="BP3" s="2"/>
      <c r="BQ3" s="8">
        <f t="shared" ref="BQ3:BQ10" si="12">IF(AND(BO3&gt;=0,BO3&lt;=5),1,0)</f>
        <v>1</v>
      </c>
      <c r="BR3" s="8">
        <f t="shared" ref="BR3:BR10" si="13">IF(AND(BO3&gt;=6,BO3&lt;=9),1,0)</f>
        <v>0</v>
      </c>
      <c r="BS3" s="9" t="str">
        <f>IF(BO3=0,"",IF(BO3=1,IF(BO4=0,"dziesięć milionów ",""),IF(BO3=2,"dwadzieścia ",IF(BO3=3,"trzydzieści ",IF(BO3=4,"czterdzieści ",IF(BO3=5,"pięćdziesiąt ",""))))))</f>
        <v/>
      </c>
      <c r="BT3" s="9" t="str">
        <f>IF(BO3=6,"sześćdziesiąt ",IF(BO3=7,"siedemdziesiąt ",IF(BO3=8,"osiemdziesiąt ",IF(BO3=9,"dziewięćdziesiąt ",""))))</f>
        <v/>
      </c>
      <c r="BU3" s="2"/>
      <c r="BV3" s="2"/>
      <c r="BW3" s="2"/>
      <c r="BX3" s="9" t="str">
        <f>IF(BQ3,BS3&amp;BW3,IF(BR3,BT3&amp;BW3,""))</f>
        <v/>
      </c>
      <c r="BZ3" s="2">
        <f>INT(BZ$1/10000000)</f>
        <v>0</v>
      </c>
      <c r="CA3" s="2"/>
      <c r="CB3" s="8">
        <f t="shared" ref="CB3:CB10" si="14">IF(AND(BZ3&gt;=0,BZ3&lt;=5),1,0)</f>
        <v>1</v>
      </c>
      <c r="CC3" s="8">
        <f t="shared" ref="CC3:CC10" si="15">IF(AND(BZ3&gt;=6,BZ3&lt;=9),1,0)</f>
        <v>0</v>
      </c>
      <c r="CD3" s="9" t="str">
        <f>IF(BZ3=0,"",IF(BZ3=1,IF(BZ4=0,"dziesięć milionów ",""),IF(BZ3=2,"dwadzieścia ",IF(BZ3=3,"trzydzieści ",IF(BZ3=4,"czterdzieści ",IF(BZ3=5,"pięćdziesiąt ",""))))))</f>
        <v/>
      </c>
      <c r="CE3" s="9" t="str">
        <f>IF(BZ3=6,"sześćdziesiąt ",IF(BZ3=7,"siedemdziesiąt ",IF(BZ3=8,"osiemdziesiąt ",IF(BZ3=9,"dziewięćdziesiąt ",""))))</f>
        <v/>
      </c>
      <c r="CF3" s="2"/>
      <c r="CG3" s="2"/>
      <c r="CH3" s="2"/>
      <c r="CI3" s="9" t="str">
        <f>IF(CB3,CD3&amp;CH3,IF(CC3,CE3&amp;CH3,""))</f>
        <v/>
      </c>
      <c r="CK3" s="2">
        <f>INT(CK$1/10000000)</f>
        <v>0</v>
      </c>
      <c r="CL3" s="2"/>
      <c r="CM3" s="8">
        <f t="shared" ref="CM3:CM10" si="16">IF(AND(CK3&gt;=0,CK3&lt;=5),1,0)</f>
        <v>1</v>
      </c>
      <c r="CN3" s="8">
        <f t="shared" ref="CN3:CN10" si="17">IF(AND(CK3&gt;=6,CK3&lt;=9),1,0)</f>
        <v>0</v>
      </c>
      <c r="CO3" s="9" t="str">
        <f>IF(CK3=0,"",IF(CK3=1,IF(CK4=0,"dziesięć milionów ",""),IF(CK3=2,"dwadzieścia ",IF(CK3=3,"trzydzieści ",IF(CK3=4,"czterdzieści ",IF(CK3=5,"pięćdziesiąt ",""))))))</f>
        <v/>
      </c>
      <c r="CP3" s="9" t="str">
        <f>IF(CK3=6,"sześćdziesiąt ",IF(CK3=7,"siedemdziesiąt ",IF(CK3=8,"osiemdziesiąt ",IF(CK3=9,"dziewięćdziesiąt ",""))))</f>
        <v/>
      </c>
      <c r="CQ3" s="2"/>
      <c r="CR3" s="2"/>
      <c r="CS3" s="2"/>
      <c r="CT3" s="9" t="str">
        <f>IF(CM3,CO3&amp;CS3,IF(CN3,CP3&amp;CS3,""))</f>
        <v/>
      </c>
      <c r="CV3" s="2">
        <f>INT(CV$1/10000000)</f>
        <v>0</v>
      </c>
      <c r="CW3" s="2"/>
      <c r="CX3" s="8">
        <f t="shared" ref="CX3:CX10" si="18">IF(AND(CV3&gt;=0,CV3&lt;=5),1,0)</f>
        <v>1</v>
      </c>
      <c r="CY3" s="8">
        <f t="shared" ref="CY3:CY10" si="19">IF(AND(CV3&gt;=6,CV3&lt;=9),1,0)</f>
        <v>0</v>
      </c>
      <c r="CZ3" s="9" t="str">
        <f>IF(CV3=0,"",IF(CV3=1,IF(CV4=0,"dziesięć milionów ",""),IF(CV3=2,"dwadzieścia ",IF(CV3=3,"trzydzieści ",IF(CV3=4,"czterdzieści ",IF(CV3=5,"pięćdziesiąt ",""))))))</f>
        <v/>
      </c>
      <c r="DA3" s="9" t="str">
        <f>IF(CV3=6,"sześćdziesiąt ",IF(CV3=7,"siedemdziesiąt ",IF(CV3=8,"osiemdziesiąt ",IF(CV3=9,"dziewięćdziesiąt ",""))))</f>
        <v/>
      </c>
      <c r="DB3" s="2"/>
      <c r="DC3" s="2"/>
      <c r="DD3" s="2"/>
      <c r="DE3" s="9" t="str">
        <f>IF(CX3,CZ3&amp;DD3,IF(CY3,DA3&amp;DD3,""))</f>
        <v/>
      </c>
      <c r="DG3" s="2">
        <f>INT(DG$1/10000000)</f>
        <v>0</v>
      </c>
      <c r="DH3" s="2"/>
      <c r="DI3" s="8">
        <f t="shared" ref="DI3:DI10" si="20">IF(AND(DG3&gt;=0,DG3&lt;=5),1,0)</f>
        <v>1</v>
      </c>
      <c r="DJ3" s="8">
        <f t="shared" ref="DJ3:DJ10" si="21">IF(AND(DG3&gt;=6,DG3&lt;=9),1,0)</f>
        <v>0</v>
      </c>
      <c r="DK3" s="9" t="str">
        <f>IF(DG3=0,"",IF(DG3=1,IF(DG4=0,"dziesięć milionów ",""),IF(DG3=2,"dwadzieścia ",IF(DG3=3,"trzydzieści ",IF(DG3=4,"czterdzieści ",IF(DG3=5,"pięćdziesiąt ",""))))))</f>
        <v/>
      </c>
      <c r="DL3" s="9" t="str">
        <f>IF(DG3=6,"sześćdziesiąt ",IF(DG3=7,"siedemdziesiąt ",IF(DG3=8,"osiemdziesiąt ",IF(DG3=9,"dziewięćdziesiąt ",""))))</f>
        <v/>
      </c>
      <c r="DM3" s="2"/>
      <c r="DN3" s="2"/>
      <c r="DO3" s="2"/>
      <c r="DP3" s="9" t="str">
        <f>IF(DI3,DK3&amp;DO3,IF(DJ3,DL3&amp;DO3,""))</f>
        <v/>
      </c>
      <c r="DR3" s="2">
        <f>INT(DR$1/10000000)</f>
        <v>0</v>
      </c>
      <c r="DS3" s="2"/>
      <c r="DT3" s="8">
        <f t="shared" ref="DT3:DT10" si="22">IF(AND(DR3&gt;=0,DR3&lt;=5),1,0)</f>
        <v>1</v>
      </c>
      <c r="DU3" s="8">
        <f t="shared" ref="DU3:DU10" si="23">IF(AND(DR3&gt;=6,DR3&lt;=9),1,0)</f>
        <v>0</v>
      </c>
      <c r="DV3" s="9" t="str">
        <f>IF(DR3=0,"",IF(DR3=1,IF(DR4=0,"dziesięć milionów ",""),IF(DR3=2,"dwadzieścia ",IF(DR3=3,"trzydzieści ",IF(DR3=4,"czterdzieści ",IF(DR3=5,"pięćdziesiąt ",""))))))</f>
        <v/>
      </c>
      <c r="DW3" s="9" t="str">
        <f>IF(DR3=6,"sześćdziesiąt ",IF(DR3=7,"siedemdziesiąt ",IF(DR3=8,"osiemdziesiąt ",IF(DR3=9,"dziewięćdziesiąt ",""))))</f>
        <v/>
      </c>
      <c r="DX3" s="2"/>
      <c r="DY3" s="2"/>
      <c r="DZ3" s="2"/>
      <c r="EA3" s="9" t="str">
        <f>IF(DT3,DV3&amp;DZ3,IF(DU3,DW3&amp;DZ3,""))</f>
        <v/>
      </c>
      <c r="EC3" s="2">
        <f>INT(EC$1/10000000)</f>
        <v>0</v>
      </c>
      <c r="ED3" s="2"/>
      <c r="EE3" s="8">
        <f t="shared" ref="EE3:EE10" si="24">IF(AND(EC3&gt;=0,EC3&lt;=5),1,0)</f>
        <v>1</v>
      </c>
      <c r="EF3" s="8">
        <f t="shared" ref="EF3:EF10" si="25">IF(AND(EC3&gt;=6,EC3&lt;=9),1,0)</f>
        <v>0</v>
      </c>
      <c r="EG3" s="9" t="str">
        <f>IF(EC3=0,"",IF(EC3=1,IF(EC4=0,"dziesięć milionów ",""),IF(EC3=2,"dwadzieścia ",IF(EC3=3,"trzydzieści ",IF(EC3=4,"czterdzieści ",IF(EC3=5,"pięćdziesiąt ",""))))))</f>
        <v/>
      </c>
      <c r="EH3" s="9" t="str">
        <f>IF(EC3=6,"sześćdziesiąt ",IF(EC3=7,"siedemdziesiąt ",IF(EC3=8,"osiemdziesiąt ",IF(EC3=9,"dziewięćdziesiąt ",""))))</f>
        <v/>
      </c>
      <c r="EI3" s="2"/>
      <c r="EJ3" s="2"/>
      <c r="EK3" s="2"/>
      <c r="EL3" s="9" t="str">
        <f>IF(EE3,EG3&amp;EK3,IF(EF3,EH3&amp;EK3,""))</f>
        <v/>
      </c>
      <c r="EN3" s="2">
        <f>INT(EN$1/10000000)</f>
        <v>0</v>
      </c>
      <c r="EO3" s="2"/>
      <c r="EP3" s="8">
        <f t="shared" ref="EP3:EP10" si="26">IF(AND(EN3&gt;=0,EN3&lt;=5),1,0)</f>
        <v>1</v>
      </c>
      <c r="EQ3" s="8">
        <f t="shared" ref="EQ3:EQ10" si="27">IF(AND(EN3&gt;=6,EN3&lt;=9),1,0)</f>
        <v>0</v>
      </c>
      <c r="ER3" s="9" t="str">
        <f>IF(EN3=0,"",IF(EN3=1,IF(EN4=0,"dziesięć milionów ",""),IF(EN3=2,"dwadzieścia ",IF(EN3=3,"trzydzieści ",IF(EN3=4,"czterdzieści ",IF(EN3=5,"pięćdziesiąt ",""))))))</f>
        <v/>
      </c>
      <c r="ES3" s="9" t="str">
        <f>IF(EN3=6,"sześćdziesiąt ",IF(EN3=7,"siedemdziesiąt ",IF(EN3=8,"osiemdziesiąt ",IF(EN3=9,"dziewięćdziesiąt ",""))))</f>
        <v/>
      </c>
      <c r="ET3" s="2"/>
      <c r="EU3" s="2"/>
      <c r="EV3" s="2"/>
      <c r="EW3" s="9" t="str">
        <f>IF(EP3,ER3&amp;EV3,IF(EQ3,ES3&amp;EV3,""))</f>
        <v/>
      </c>
      <c r="EY3" s="2">
        <f>INT(EY$1/10000000)</f>
        <v>0</v>
      </c>
      <c r="EZ3" s="2"/>
      <c r="FA3" s="8">
        <f t="shared" ref="FA3:FA10" si="28">IF(AND(EY3&gt;=0,EY3&lt;=5),1,0)</f>
        <v>1</v>
      </c>
      <c r="FB3" s="8">
        <f t="shared" ref="FB3:FB10" si="29">IF(AND(EY3&gt;=6,EY3&lt;=9),1,0)</f>
        <v>0</v>
      </c>
      <c r="FC3" s="9" t="str">
        <f>IF(EY3=0,"",IF(EY3=1,IF(EY4=0,"dziesięć milionów ",""),IF(EY3=2,"dwadzieścia ",IF(EY3=3,"trzydzieści ",IF(EY3=4,"czterdzieści ",IF(EY3=5,"pięćdziesiąt ",""))))))</f>
        <v/>
      </c>
      <c r="FD3" s="9" t="str">
        <f>IF(EY3=6,"sześćdziesiąt ",IF(EY3=7,"siedemdziesiąt ",IF(EY3=8,"osiemdziesiąt ",IF(EY3=9,"dziewięćdziesiąt ",""))))</f>
        <v/>
      </c>
      <c r="FE3" s="2"/>
      <c r="FF3" s="2"/>
      <c r="FG3" s="2"/>
      <c r="FH3" s="9" t="str">
        <f>IF(FA3,FC3&amp;FG3,IF(FB3,FD3&amp;FG3,""))</f>
        <v/>
      </c>
      <c r="FJ3" s="2">
        <f>INT(FJ$1/10000000)</f>
        <v>0</v>
      </c>
      <c r="FK3" s="2"/>
      <c r="FL3" s="8">
        <f t="shared" ref="FL3:FL10" si="30">IF(AND(FJ3&gt;=0,FJ3&lt;=5),1,0)</f>
        <v>1</v>
      </c>
      <c r="FM3" s="8">
        <f t="shared" ref="FM3:FM10" si="31">IF(AND(FJ3&gt;=6,FJ3&lt;=9),1,0)</f>
        <v>0</v>
      </c>
      <c r="FN3" s="9" t="str">
        <f>IF(FJ3=0,"",IF(FJ3=1,IF(FJ4=0,"dziesięć milionów ",""),IF(FJ3=2,"dwadzieścia ",IF(FJ3=3,"trzydzieści ",IF(FJ3=4,"czterdzieści ",IF(FJ3=5,"pięćdziesiąt ",""))))))</f>
        <v/>
      </c>
      <c r="FO3" s="9" t="str">
        <f>IF(FJ3=6,"sześćdziesiąt ",IF(FJ3=7,"siedemdziesiąt ",IF(FJ3=8,"osiemdziesiąt ",IF(FJ3=9,"dziewięćdziesiąt ",""))))</f>
        <v/>
      </c>
      <c r="FP3" s="2"/>
      <c r="FQ3" s="2"/>
      <c r="FR3" s="2"/>
      <c r="FS3" s="9" t="str">
        <f>IF(FL3,FN3&amp;FR3,IF(FM3,FO3&amp;FR3,""))</f>
        <v/>
      </c>
      <c r="FU3" s="2">
        <f>INT(FU$1/10000000)</f>
        <v>0</v>
      </c>
      <c r="FV3" s="2"/>
      <c r="FW3" s="8">
        <f t="shared" ref="FW3:FW10" si="32">IF(AND(FU3&gt;=0,FU3&lt;=5),1,0)</f>
        <v>1</v>
      </c>
      <c r="FX3" s="8">
        <f t="shared" ref="FX3:FX10" si="33">IF(AND(FU3&gt;=6,FU3&lt;=9),1,0)</f>
        <v>0</v>
      </c>
      <c r="FY3" s="9" t="str">
        <f>IF(FU3=0,"",IF(FU3=1,IF(FU4=0,"dziesięć milionów ",""),IF(FU3=2,"dwadzieścia ",IF(FU3=3,"trzydzieści ",IF(FU3=4,"czterdzieści ",IF(FU3=5,"pięćdziesiąt ",""))))))</f>
        <v/>
      </c>
      <c r="FZ3" s="9" t="str">
        <f>IF(FU3=6,"sześćdziesiąt ",IF(FU3=7,"siedemdziesiąt ",IF(FU3=8,"osiemdziesiąt ",IF(FU3=9,"dziewięćdziesiąt ",""))))</f>
        <v/>
      </c>
      <c r="GA3" s="2"/>
      <c r="GB3" s="2"/>
      <c r="GC3" s="2"/>
      <c r="GD3" s="9" t="str">
        <f>IF(FW3,FY3&amp;GC3,IF(FX3,FZ3&amp;GC3,""))</f>
        <v/>
      </c>
    </row>
    <row r="4" spans="1:186" x14ac:dyDescent="0.35">
      <c r="A4" s="3">
        <f>INT(A$1/1000000)-A3*10</f>
        <v>0</v>
      </c>
      <c r="B4" s="2"/>
      <c r="C4" s="8">
        <f t="shared" si="0"/>
        <v>1</v>
      </c>
      <c r="D4" s="8">
        <f t="shared" si="1"/>
        <v>0</v>
      </c>
      <c r="E4" s="9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9" t="str">
        <f>IF(A4=6,"sześć milionów ",IF(A4=7,"siedem milionów ",IF(A4=8,"osiem milionów ",IF(A4=9,"dziewięć milionów ",""))))</f>
        <v/>
      </c>
      <c r="G4" s="9" t="str">
        <f>IF(A4=0,"",IF(A4=1,"jedenaście milionów ",IF(A4=2,"dwanaście milionów ",IF(A4=3,"trzynaście milionów ",IF(A4=4,"czternaście milionów ",IF(A4=5,"piętnaście milionów ",""))))))</f>
        <v/>
      </c>
      <c r="H4" s="9" t="str">
        <f>IF(A4=6,"szesnaście milionów ",IF(A4=7,"siedemnaście milionów ",IF(A4=8,"osiemnaście milionów ",IF(A4=9,"dziewiętnaście milionów ",""))))</f>
        <v/>
      </c>
      <c r="I4" s="2"/>
      <c r="J4" s="9" t="str">
        <f>IF(A3=1,IF(C4,G4,IF(D4,H4)),IF(C4,E4,IF(D4,F4,"")))</f>
        <v/>
      </c>
      <c r="L4" s="3" t="e">
        <f>INT(L$1/1000000)-L3*10</f>
        <v>#REF!</v>
      </c>
      <c r="M4" s="2"/>
      <c r="N4" s="8" t="e">
        <f t="shared" si="2"/>
        <v>#REF!</v>
      </c>
      <c r="O4" s="8" t="e">
        <f t="shared" si="3"/>
        <v>#REF!</v>
      </c>
      <c r="P4" s="9" t="e">
        <f>IF(L4=0,IF(AND(L3&lt;&gt;0,L3&lt;&gt;1),"milionów ",""),IF(L4=1,IF(L3=0,"jeden milion ","jeden milionów "),IF(L4=2,"dwa miliony ",IF(L4=3,"trzy miliony ",IF(L4=4,"cztery miliony ",IF(L4=5,"pięć milionów ",""))))))</f>
        <v>#REF!</v>
      </c>
      <c r="Q4" s="9" t="e">
        <f>IF(L4=6,"sześć milionów ",IF(L4=7,"siedem milionów ",IF(L4=8,"osiem milionów ",IF(L4=9,"dziewięć milionów ",""))))</f>
        <v>#REF!</v>
      </c>
      <c r="R4" s="9" t="e">
        <f>IF(L4=0,"",IF(L4=1,"jedenaście milionów ",IF(L4=2,"dwanaście milionów ",IF(L4=3,"trzynaście milionów ",IF(L4=4,"czternaście milionów ",IF(L4=5,"piętnaście milionów ",""))))))</f>
        <v>#REF!</v>
      </c>
      <c r="S4" s="9" t="e">
        <f>IF(L4=6,"szesnaście milionów ",IF(L4=7,"siedemnaście milionów ",IF(L4=8,"osiemnaście milionów ",IF(L4=9,"dziewiętnaście milionów ",""))))</f>
        <v>#REF!</v>
      </c>
      <c r="T4" s="2"/>
      <c r="U4" s="9" t="e">
        <f>IF(L3=1,IF(N4,R4,IF(O4,S4)),IF(N4,P4,IF(O4,Q4,"")))</f>
        <v>#REF!</v>
      </c>
      <c r="W4" s="3" t="e">
        <f>INT(W$1/1000000)-W3*10</f>
        <v>#REF!</v>
      </c>
      <c r="X4" s="2"/>
      <c r="Y4" s="8" t="e">
        <f t="shared" si="4"/>
        <v>#REF!</v>
      </c>
      <c r="Z4" s="8" t="e">
        <f t="shared" si="5"/>
        <v>#REF!</v>
      </c>
      <c r="AA4" s="9" t="e">
        <f>IF(W4=0,IF(AND(W3&lt;&gt;0,W3&lt;&gt;1),"milionów ",""),IF(W4=1,IF(W3=0,"jeden milion ","jeden milionów "),IF(W4=2,"dwa miliony ",IF(W4=3,"trzy miliony ",IF(W4=4,"cztery miliony ",IF(W4=5,"pięć milionów ",""))))))</f>
        <v>#REF!</v>
      </c>
      <c r="AB4" s="9" t="e">
        <f>IF(W4=6,"sześć milionów ",IF(W4=7,"siedem milionów ",IF(W4=8,"osiem milionów ",IF(W4=9,"dziewięć milionów ",""))))</f>
        <v>#REF!</v>
      </c>
      <c r="AC4" s="9" t="e">
        <f>IF(W4=0,"",IF(W4=1,"jedenaście milionów ",IF(W4=2,"dwanaście milionów ",IF(W4=3,"trzynaście milionów ",IF(W4=4,"czternaście milionów ",IF(W4=5,"piętnaście milionów ",""))))))</f>
        <v>#REF!</v>
      </c>
      <c r="AD4" s="9" t="e">
        <f>IF(W4=6,"szesnaście milionów ",IF(W4=7,"siedemnaście milionów ",IF(W4=8,"osiemnaście milionów ",IF(W4=9,"dziewiętnaście milionów ",""))))</f>
        <v>#REF!</v>
      </c>
      <c r="AE4" s="2"/>
      <c r="AF4" s="9" t="e">
        <f>IF(W3=1,IF(Y4,AC4,IF(Z4,AD4)),IF(Y4,AA4,IF(Z4,AB4,"")))</f>
        <v>#REF!</v>
      </c>
      <c r="AH4" s="3" t="e">
        <f>INT(AH$1/1000000)-AH3*10</f>
        <v>#REF!</v>
      </c>
      <c r="AI4" s="2"/>
      <c r="AJ4" s="8" t="e">
        <f t="shared" si="6"/>
        <v>#REF!</v>
      </c>
      <c r="AK4" s="8" t="e">
        <f t="shared" si="7"/>
        <v>#REF!</v>
      </c>
      <c r="AL4" s="9" t="e">
        <f>IF(AH4=0,IF(AND(AH3&lt;&gt;0,AH3&lt;&gt;1),"milionów ",""),IF(AH4=1,IF(AH3=0,"jeden milion ","jeden milionów "),IF(AH4=2,"dwa miliony ",IF(AH4=3,"trzy miliony ",IF(AH4=4,"cztery miliony ",IF(AH4=5,"pięć milionów ",""))))))</f>
        <v>#REF!</v>
      </c>
      <c r="AM4" s="9" t="e">
        <f>IF(AH4=6,"sześć milionów ",IF(AH4=7,"siedem milionów ",IF(AH4=8,"osiem milionów ",IF(AH4=9,"dziewięć milionów ",""))))</f>
        <v>#REF!</v>
      </c>
      <c r="AN4" s="9" t="e">
        <f>IF(AH4=0,"",IF(AH4=1,"jedenaście milionów ",IF(AH4=2,"dwanaście milionów ",IF(AH4=3,"trzynaście milionów ",IF(AH4=4,"czternaście milionów ",IF(AH4=5,"piętnaście milionów ",""))))))</f>
        <v>#REF!</v>
      </c>
      <c r="AO4" s="9" t="e">
        <f>IF(AH4=6,"szesnaście milionów ",IF(AH4=7,"siedemnaście milionów ",IF(AH4=8,"osiemnaście milionów ",IF(AH4=9,"dziewiętnaście milionów ",""))))</f>
        <v>#REF!</v>
      </c>
      <c r="AP4" s="2"/>
      <c r="AQ4" s="9" t="e">
        <f>IF(AH3=1,IF(AJ4,AN4,IF(AK4,AO4)),IF(AJ4,AL4,IF(AK4,AM4,"")))</f>
        <v>#REF!</v>
      </c>
      <c r="AS4" s="3">
        <f>INT(AS$1/1000000)-AS3*10</f>
        <v>0</v>
      </c>
      <c r="AT4" s="2"/>
      <c r="AU4" s="8">
        <f t="shared" si="8"/>
        <v>1</v>
      </c>
      <c r="AV4" s="8">
        <f t="shared" si="9"/>
        <v>0</v>
      </c>
      <c r="AW4" s="9" t="str">
        <f>IF(AS4=0,IF(AND(AS3&lt;&gt;0,AS3&lt;&gt;1),"milionów ",""),IF(AS4=1,IF(AS3=0,"jeden milion ","jeden milionów "),IF(AS4=2,"dwa miliony ",IF(AS4=3,"trzy miliony ",IF(AS4=4,"cztery miliony ",IF(AS4=5,"pięć milionów ",""))))))</f>
        <v/>
      </c>
      <c r="AX4" s="9" t="str">
        <f>IF(AS4=6,"sześć milionów ",IF(AS4=7,"siedem milionów ",IF(AS4=8,"osiem milionów ",IF(AS4=9,"dziewięć milionów ",""))))</f>
        <v/>
      </c>
      <c r="AY4" s="9" t="str">
        <f>IF(AS4=0,"",IF(AS4=1,"jedenaście milionów ",IF(AS4=2,"dwanaście milionów ",IF(AS4=3,"trzynaście milionów ",IF(AS4=4,"czternaście milionów ",IF(AS4=5,"piętnaście milionów ",""))))))</f>
        <v/>
      </c>
      <c r="AZ4" s="9" t="str">
        <f>IF(AS4=6,"szesnaście milionów ",IF(AS4=7,"siedemnaście milionów ",IF(AS4=8,"osiemnaście milionów ",IF(AS4=9,"dziewiętnaście milionów ",""))))</f>
        <v/>
      </c>
      <c r="BA4" s="2"/>
      <c r="BB4" s="9" t="str">
        <f>IF(AS3=1,IF(AU4,AY4,IF(AV4,AZ4)),IF(AU4,AW4,IF(AV4,AX4,"")))</f>
        <v/>
      </c>
      <c r="BD4" s="3">
        <f>INT(BD$1/1000000)-BD3*10</f>
        <v>0</v>
      </c>
      <c r="BE4" s="2"/>
      <c r="BF4" s="8">
        <f t="shared" si="10"/>
        <v>1</v>
      </c>
      <c r="BG4" s="8">
        <f t="shared" si="11"/>
        <v>0</v>
      </c>
      <c r="BH4" s="9" t="str">
        <f>IF(BD4=0,IF(AND(BD3&lt;&gt;0,BD3&lt;&gt;1),"milionów ",""),IF(BD4=1,IF(BD3=0,"jeden milion ","jeden milionów "),IF(BD4=2,"dwa miliony ",IF(BD4=3,"trzy miliony ",IF(BD4=4,"cztery miliony ",IF(BD4=5,"pięć milionów ",""))))))</f>
        <v/>
      </c>
      <c r="BI4" s="9" t="str">
        <f>IF(BD4=6,"sześć milionów ",IF(BD4=7,"siedem milionów ",IF(BD4=8,"osiem milionów ",IF(BD4=9,"dziewięć milionów ",""))))</f>
        <v/>
      </c>
      <c r="BJ4" s="9" t="str">
        <f>IF(BD4=0,"",IF(BD4=1,"jedenaście milionów ",IF(BD4=2,"dwanaście milionów ",IF(BD4=3,"trzynaście milionów ",IF(BD4=4,"czternaście milionów ",IF(BD4=5,"piętnaście milionów ",""))))))</f>
        <v/>
      </c>
      <c r="BK4" s="9" t="str">
        <f>IF(BD4=6,"szesnaście milionów ",IF(BD4=7,"siedemnaście milionów ",IF(BD4=8,"osiemnaście milionów ",IF(BD4=9,"dziewiętnaście milionów ",""))))</f>
        <v/>
      </c>
      <c r="BL4" s="2"/>
      <c r="BM4" s="9" t="str">
        <f>IF(BD3=1,IF(BF4,BJ4,IF(BG4,BK4)),IF(BF4,BH4,IF(BG4,BI4,"")))</f>
        <v/>
      </c>
      <c r="BO4" s="3">
        <f>INT(BO$1/1000000)-BO3*10</f>
        <v>0</v>
      </c>
      <c r="BP4" s="2"/>
      <c r="BQ4" s="8">
        <f t="shared" si="12"/>
        <v>1</v>
      </c>
      <c r="BR4" s="8">
        <f t="shared" si="13"/>
        <v>0</v>
      </c>
      <c r="BS4" s="9" t="str">
        <f>IF(BO4=0,IF(AND(BO3&lt;&gt;0,BO3&lt;&gt;1),"milionów ",""),IF(BO4=1,IF(BO3=0,"jeden milion ","jeden milionów "),IF(BO4=2,"dwa miliony ",IF(BO4=3,"trzy miliony ",IF(BO4=4,"cztery miliony ",IF(BO4=5,"pięć milionów ",""))))))</f>
        <v/>
      </c>
      <c r="BT4" s="9" t="str">
        <f>IF(BO4=6,"sześć milionów ",IF(BO4=7,"siedem milionów ",IF(BO4=8,"osiem milionów ",IF(BO4=9,"dziewięć milionów ",""))))</f>
        <v/>
      </c>
      <c r="BU4" s="9" t="str">
        <f>IF(BO4=0,"",IF(BO4=1,"jedenaście milionów ",IF(BO4=2,"dwanaście milionów ",IF(BO4=3,"trzynaście milionów ",IF(BO4=4,"czternaście milionów ",IF(BO4=5,"piętnaście milionów ",""))))))</f>
        <v/>
      </c>
      <c r="BV4" s="9" t="str">
        <f>IF(BO4=6,"szesnaście milionów ",IF(BO4=7,"siedemnaście milionów ",IF(BO4=8,"osiemnaście milionów ",IF(BO4=9,"dziewiętnaście milionów ",""))))</f>
        <v/>
      </c>
      <c r="BW4" s="2"/>
      <c r="BX4" s="9" t="str">
        <f>IF(BO3=1,IF(BQ4,BU4,IF(BR4,BV4)),IF(BQ4,BS4,IF(BR4,BT4,"")))</f>
        <v/>
      </c>
      <c r="BZ4" s="3">
        <f>INT(BZ$1/1000000)-BZ3*10</f>
        <v>0</v>
      </c>
      <c r="CA4" s="2"/>
      <c r="CB4" s="8">
        <f t="shared" si="14"/>
        <v>1</v>
      </c>
      <c r="CC4" s="8">
        <f t="shared" si="15"/>
        <v>0</v>
      </c>
      <c r="CD4" s="9" t="str">
        <f>IF(BZ4=0,IF(AND(BZ3&lt;&gt;0,BZ3&lt;&gt;1),"milionów ",""),IF(BZ4=1,IF(BZ3=0,"jeden milion ","jeden milionów "),IF(BZ4=2,"dwa miliony ",IF(BZ4=3,"trzy miliony ",IF(BZ4=4,"cztery miliony ",IF(BZ4=5,"pięć milionów ",""))))))</f>
        <v/>
      </c>
      <c r="CE4" s="9" t="str">
        <f>IF(BZ4=6,"sześć milionów ",IF(BZ4=7,"siedem milionów ",IF(BZ4=8,"osiem milionów ",IF(BZ4=9,"dziewięć milionów ",""))))</f>
        <v/>
      </c>
      <c r="CF4" s="9" t="str">
        <f>IF(BZ4=0,"",IF(BZ4=1,"jedenaście milionów ",IF(BZ4=2,"dwanaście milionów ",IF(BZ4=3,"trzynaście milionów ",IF(BZ4=4,"czternaście milionów ",IF(BZ4=5,"piętnaście milionów ",""))))))</f>
        <v/>
      </c>
      <c r="CG4" s="9" t="str">
        <f>IF(BZ4=6,"szesnaście milionów ",IF(BZ4=7,"siedemnaście milionów ",IF(BZ4=8,"osiemnaście milionów ",IF(BZ4=9,"dziewiętnaście milionów ",""))))</f>
        <v/>
      </c>
      <c r="CH4" s="2"/>
      <c r="CI4" s="9" t="str">
        <f>IF(BZ3=1,IF(CB4,CF4,IF(CC4,CG4)),IF(CB4,CD4,IF(CC4,CE4,"")))</f>
        <v/>
      </c>
      <c r="CK4" s="3">
        <f>INT(CK$1/1000000)-CK3*10</f>
        <v>0</v>
      </c>
      <c r="CL4" s="2"/>
      <c r="CM4" s="8">
        <f t="shared" si="16"/>
        <v>1</v>
      </c>
      <c r="CN4" s="8">
        <f t="shared" si="17"/>
        <v>0</v>
      </c>
      <c r="CO4" s="9" t="str">
        <f>IF(CK4=0,IF(AND(CK3&lt;&gt;0,CK3&lt;&gt;1),"milionów ",""),IF(CK4=1,IF(CK3=0,"jeden milion ","jeden milionów "),IF(CK4=2,"dwa miliony ",IF(CK4=3,"trzy miliony ",IF(CK4=4,"cztery miliony ",IF(CK4=5,"pięć milionów ",""))))))</f>
        <v/>
      </c>
      <c r="CP4" s="9" t="str">
        <f>IF(CK4=6,"sześć milionów ",IF(CK4=7,"siedem milionów ",IF(CK4=8,"osiem milionów ",IF(CK4=9,"dziewięć milionów ",""))))</f>
        <v/>
      </c>
      <c r="CQ4" s="9" t="str">
        <f>IF(CK4=0,"",IF(CK4=1,"jedenaście milionów ",IF(CK4=2,"dwanaście milionów ",IF(CK4=3,"trzynaście milionów ",IF(CK4=4,"czternaście milionów ",IF(CK4=5,"piętnaście milionów ",""))))))</f>
        <v/>
      </c>
      <c r="CR4" s="9" t="str">
        <f>IF(CK4=6,"szesnaście milionów ",IF(CK4=7,"siedemnaście milionów ",IF(CK4=8,"osiemnaście milionów ",IF(CK4=9,"dziewiętnaście milionów ",""))))</f>
        <v/>
      </c>
      <c r="CS4" s="2"/>
      <c r="CT4" s="9" t="str">
        <f>IF(CK3=1,IF(CM4,CQ4,IF(CN4,CR4)),IF(CM4,CO4,IF(CN4,CP4,"")))</f>
        <v/>
      </c>
      <c r="CV4" s="3">
        <f>INT(CV$1/1000000)-CV3*10</f>
        <v>0</v>
      </c>
      <c r="CW4" s="2"/>
      <c r="CX4" s="8">
        <f t="shared" si="18"/>
        <v>1</v>
      </c>
      <c r="CY4" s="8">
        <f t="shared" si="19"/>
        <v>0</v>
      </c>
      <c r="CZ4" s="9" t="str">
        <f>IF(CV4=0,IF(AND(CV3&lt;&gt;0,CV3&lt;&gt;1),"milionów ",""),IF(CV4=1,IF(CV3=0,"jeden milion ","jeden milionów "),IF(CV4=2,"dwa miliony ",IF(CV4=3,"trzy miliony ",IF(CV4=4,"cztery miliony ",IF(CV4=5,"pięć milionów ",""))))))</f>
        <v/>
      </c>
      <c r="DA4" s="9" t="str">
        <f>IF(CV4=6,"sześć milionów ",IF(CV4=7,"siedem milionów ",IF(CV4=8,"osiem milionów ",IF(CV4=9,"dziewięć milionów ",""))))</f>
        <v/>
      </c>
      <c r="DB4" s="9" t="str">
        <f>IF(CV4=0,"",IF(CV4=1,"jedenaście milionów ",IF(CV4=2,"dwanaście milionów ",IF(CV4=3,"trzynaście milionów ",IF(CV4=4,"czternaście milionów ",IF(CV4=5,"piętnaście milionów ",""))))))</f>
        <v/>
      </c>
      <c r="DC4" s="9" t="str">
        <f>IF(CV4=6,"szesnaście milionów ",IF(CV4=7,"siedemnaście milionów ",IF(CV4=8,"osiemnaście milionów ",IF(CV4=9,"dziewiętnaście milionów ",""))))</f>
        <v/>
      </c>
      <c r="DD4" s="2"/>
      <c r="DE4" s="9" t="str">
        <f>IF(CV3=1,IF(CX4,DB4,IF(CY4,DC4)),IF(CX4,CZ4,IF(CY4,DA4,"")))</f>
        <v/>
      </c>
      <c r="DG4" s="3">
        <f>INT(DG$1/1000000)-DG3*10</f>
        <v>0</v>
      </c>
      <c r="DH4" s="2"/>
      <c r="DI4" s="8">
        <f t="shared" si="20"/>
        <v>1</v>
      </c>
      <c r="DJ4" s="8">
        <f t="shared" si="21"/>
        <v>0</v>
      </c>
      <c r="DK4" s="9" t="str">
        <f>IF(DG4=0,IF(AND(DG3&lt;&gt;0,DG3&lt;&gt;1),"milionów ",""),IF(DG4=1,IF(DG3=0,"jeden milion ","jeden milionów "),IF(DG4=2,"dwa miliony ",IF(DG4=3,"trzy miliony ",IF(DG4=4,"cztery miliony ",IF(DG4=5,"pięć milionów ",""))))))</f>
        <v/>
      </c>
      <c r="DL4" s="9" t="str">
        <f>IF(DG4=6,"sześć milionów ",IF(DG4=7,"siedem milionów ",IF(DG4=8,"osiem milionów ",IF(DG4=9,"dziewięć milionów ",""))))</f>
        <v/>
      </c>
      <c r="DM4" s="9" t="str">
        <f>IF(DG4=0,"",IF(DG4=1,"jedenaście milionów ",IF(DG4=2,"dwanaście milionów ",IF(DG4=3,"trzynaście milionów ",IF(DG4=4,"czternaście milionów ",IF(DG4=5,"piętnaście milionów ",""))))))</f>
        <v/>
      </c>
      <c r="DN4" s="9" t="str">
        <f>IF(DG4=6,"szesnaście milionów ",IF(DG4=7,"siedemnaście milionów ",IF(DG4=8,"osiemnaście milionów ",IF(DG4=9,"dziewiętnaście milionów ",""))))</f>
        <v/>
      </c>
      <c r="DO4" s="2"/>
      <c r="DP4" s="9" t="str">
        <f>IF(DG3=1,IF(DI4,DM4,IF(DJ4,DN4)),IF(DI4,DK4,IF(DJ4,DL4,"")))</f>
        <v/>
      </c>
      <c r="DR4" s="3">
        <f>INT(DR$1/1000000)-DR3*10</f>
        <v>0</v>
      </c>
      <c r="DS4" s="2"/>
      <c r="DT4" s="8">
        <f t="shared" si="22"/>
        <v>1</v>
      </c>
      <c r="DU4" s="8">
        <f t="shared" si="23"/>
        <v>0</v>
      </c>
      <c r="DV4" s="9" t="str">
        <f>IF(DR4=0,IF(AND(DR3&lt;&gt;0,DR3&lt;&gt;1),"milionów ",""),IF(DR4=1,IF(DR3=0,"jeden milion ","jeden milionów "),IF(DR4=2,"dwa miliony ",IF(DR4=3,"trzy miliony ",IF(DR4=4,"cztery miliony ",IF(DR4=5,"pięć milionów ",""))))))</f>
        <v/>
      </c>
      <c r="DW4" s="9" t="str">
        <f>IF(DR4=6,"sześć milionów ",IF(DR4=7,"siedem milionów ",IF(DR4=8,"osiem milionów ",IF(DR4=9,"dziewięć milionów ",""))))</f>
        <v/>
      </c>
      <c r="DX4" s="9" t="str">
        <f>IF(DR4=0,"",IF(DR4=1,"jedenaście milionów ",IF(DR4=2,"dwanaście milionów ",IF(DR4=3,"trzynaście milionów ",IF(DR4=4,"czternaście milionów ",IF(DR4=5,"piętnaście milionów ",""))))))</f>
        <v/>
      </c>
      <c r="DY4" s="9" t="str">
        <f>IF(DR4=6,"szesnaście milionów ",IF(DR4=7,"siedemnaście milionów ",IF(DR4=8,"osiemnaście milionów ",IF(DR4=9,"dziewiętnaście milionów ",""))))</f>
        <v/>
      </c>
      <c r="DZ4" s="2"/>
      <c r="EA4" s="9" t="str">
        <f>IF(DR3=1,IF(DT4,DX4,IF(DU4,DY4)),IF(DT4,DV4,IF(DU4,DW4,"")))</f>
        <v/>
      </c>
      <c r="EC4" s="3">
        <f>INT(EC$1/1000000)-EC3*10</f>
        <v>0</v>
      </c>
      <c r="ED4" s="2"/>
      <c r="EE4" s="8">
        <f t="shared" si="24"/>
        <v>1</v>
      </c>
      <c r="EF4" s="8">
        <f t="shared" si="25"/>
        <v>0</v>
      </c>
      <c r="EG4" s="9" t="str">
        <f>IF(EC4=0,IF(AND(EC3&lt;&gt;0,EC3&lt;&gt;1),"milionów ",""),IF(EC4=1,IF(EC3=0,"jeden milion ","jeden milionów "),IF(EC4=2,"dwa miliony ",IF(EC4=3,"trzy miliony ",IF(EC4=4,"cztery miliony ",IF(EC4=5,"pięć milionów ",""))))))</f>
        <v/>
      </c>
      <c r="EH4" s="9" t="str">
        <f>IF(EC4=6,"sześć milionów ",IF(EC4=7,"siedem milionów ",IF(EC4=8,"osiem milionów ",IF(EC4=9,"dziewięć milionów ",""))))</f>
        <v/>
      </c>
      <c r="EI4" s="9" t="str">
        <f>IF(EC4=0,"",IF(EC4=1,"jedenaście milionów ",IF(EC4=2,"dwanaście milionów ",IF(EC4=3,"trzynaście milionów ",IF(EC4=4,"czternaście milionów ",IF(EC4=5,"piętnaście milionów ",""))))))</f>
        <v/>
      </c>
      <c r="EJ4" s="9" t="str">
        <f>IF(EC4=6,"szesnaście milionów ",IF(EC4=7,"siedemnaście milionów ",IF(EC4=8,"osiemnaście milionów ",IF(EC4=9,"dziewiętnaście milionów ",""))))</f>
        <v/>
      </c>
      <c r="EK4" s="2"/>
      <c r="EL4" s="9" t="str">
        <f>IF(EC3=1,IF(EE4,EI4,IF(EF4,EJ4)),IF(EE4,EG4,IF(EF4,EH4,"")))</f>
        <v/>
      </c>
      <c r="EN4" s="3">
        <f>INT(EN$1/1000000)-EN3*10</f>
        <v>0</v>
      </c>
      <c r="EO4" s="2"/>
      <c r="EP4" s="8">
        <f t="shared" si="26"/>
        <v>1</v>
      </c>
      <c r="EQ4" s="8">
        <f t="shared" si="27"/>
        <v>0</v>
      </c>
      <c r="ER4" s="9" t="str">
        <f>IF(EN4=0,IF(AND(EN3&lt;&gt;0,EN3&lt;&gt;1),"milionów ",""),IF(EN4=1,IF(EN3=0,"jeden milion ","jeden milionów "),IF(EN4=2,"dwa miliony ",IF(EN4=3,"trzy miliony ",IF(EN4=4,"cztery miliony ",IF(EN4=5,"pięć milionów ",""))))))</f>
        <v/>
      </c>
      <c r="ES4" s="9" t="str">
        <f>IF(EN4=6,"sześć milionów ",IF(EN4=7,"siedem milionów ",IF(EN4=8,"osiem milionów ",IF(EN4=9,"dziewięć milionów ",""))))</f>
        <v/>
      </c>
      <c r="ET4" s="9" t="str">
        <f>IF(EN4=0,"",IF(EN4=1,"jedenaście milionów ",IF(EN4=2,"dwanaście milionów ",IF(EN4=3,"trzynaście milionów ",IF(EN4=4,"czternaście milionów ",IF(EN4=5,"piętnaście milionów ",""))))))</f>
        <v/>
      </c>
      <c r="EU4" s="9" t="str">
        <f>IF(EN4=6,"szesnaście milionów ",IF(EN4=7,"siedemnaście milionów ",IF(EN4=8,"osiemnaście milionów ",IF(EN4=9,"dziewiętnaście milionów ",""))))</f>
        <v/>
      </c>
      <c r="EV4" s="2"/>
      <c r="EW4" s="9" t="str">
        <f>IF(EN3=1,IF(EP4,ET4,IF(EQ4,EU4)),IF(EP4,ER4,IF(EQ4,ES4,"")))</f>
        <v/>
      </c>
      <c r="EY4" s="3">
        <f>INT(EY$1/1000000)-EY3*10</f>
        <v>0</v>
      </c>
      <c r="EZ4" s="2"/>
      <c r="FA4" s="8">
        <f t="shared" si="28"/>
        <v>1</v>
      </c>
      <c r="FB4" s="8">
        <f t="shared" si="29"/>
        <v>0</v>
      </c>
      <c r="FC4" s="9" t="str">
        <f>IF(EY4=0,IF(AND(EY3&lt;&gt;0,EY3&lt;&gt;1),"milionów ",""),IF(EY4=1,IF(EY3=0,"jeden milion ","jeden milionów "),IF(EY4=2,"dwa miliony ",IF(EY4=3,"trzy miliony ",IF(EY4=4,"cztery miliony ",IF(EY4=5,"pięć milionów ",""))))))</f>
        <v/>
      </c>
      <c r="FD4" s="9" t="str">
        <f>IF(EY4=6,"sześć milionów ",IF(EY4=7,"siedem milionów ",IF(EY4=8,"osiem milionów ",IF(EY4=9,"dziewięć milionów ",""))))</f>
        <v/>
      </c>
      <c r="FE4" s="9" t="str">
        <f>IF(EY4=0,"",IF(EY4=1,"jedenaście milionów ",IF(EY4=2,"dwanaście milionów ",IF(EY4=3,"trzynaście milionów ",IF(EY4=4,"czternaście milionów ",IF(EY4=5,"piętnaście milionów ",""))))))</f>
        <v/>
      </c>
      <c r="FF4" s="9" t="str">
        <f>IF(EY4=6,"szesnaście milionów ",IF(EY4=7,"siedemnaście milionów ",IF(EY4=8,"osiemnaście milionów ",IF(EY4=9,"dziewiętnaście milionów ",""))))</f>
        <v/>
      </c>
      <c r="FG4" s="2"/>
      <c r="FH4" s="9" t="str">
        <f>IF(EY3=1,IF(FA4,FE4,IF(FB4,FF4)),IF(FA4,FC4,IF(FB4,FD4,"")))</f>
        <v/>
      </c>
      <c r="FJ4" s="3">
        <f>INT(FJ$1/1000000)-FJ3*10</f>
        <v>0</v>
      </c>
      <c r="FK4" s="2"/>
      <c r="FL4" s="8">
        <f t="shared" si="30"/>
        <v>1</v>
      </c>
      <c r="FM4" s="8">
        <f t="shared" si="31"/>
        <v>0</v>
      </c>
      <c r="FN4" s="9" t="str">
        <f>IF(FJ4=0,IF(AND(FJ3&lt;&gt;0,FJ3&lt;&gt;1),"milionów ",""),IF(FJ4=1,IF(FJ3=0,"jeden milion ","jeden milionów "),IF(FJ4=2,"dwa miliony ",IF(FJ4=3,"trzy miliony ",IF(FJ4=4,"cztery miliony ",IF(FJ4=5,"pięć milionów ",""))))))</f>
        <v/>
      </c>
      <c r="FO4" s="9" t="str">
        <f>IF(FJ4=6,"sześć milionów ",IF(FJ4=7,"siedem milionów ",IF(FJ4=8,"osiem milionów ",IF(FJ4=9,"dziewięć milionów ",""))))</f>
        <v/>
      </c>
      <c r="FP4" s="9" t="str">
        <f>IF(FJ4=0,"",IF(FJ4=1,"jedenaście milionów ",IF(FJ4=2,"dwanaście milionów ",IF(FJ4=3,"trzynaście milionów ",IF(FJ4=4,"czternaście milionów ",IF(FJ4=5,"piętnaście milionów ",""))))))</f>
        <v/>
      </c>
      <c r="FQ4" s="9" t="str">
        <f>IF(FJ4=6,"szesnaście milionów ",IF(FJ4=7,"siedemnaście milionów ",IF(FJ4=8,"osiemnaście milionów ",IF(FJ4=9,"dziewiętnaście milionów ",""))))</f>
        <v/>
      </c>
      <c r="FR4" s="2"/>
      <c r="FS4" s="9" t="str">
        <f>IF(FJ3=1,IF(FL4,FP4,IF(FM4,FQ4)),IF(FL4,FN4,IF(FM4,FO4,"")))</f>
        <v/>
      </c>
      <c r="FU4" s="3">
        <f>INT(FU$1/1000000)-FU3*10</f>
        <v>0</v>
      </c>
      <c r="FV4" s="2"/>
      <c r="FW4" s="8">
        <f t="shared" si="32"/>
        <v>1</v>
      </c>
      <c r="FX4" s="8">
        <f t="shared" si="33"/>
        <v>0</v>
      </c>
      <c r="FY4" s="9" t="str">
        <f>IF(FU4=0,IF(AND(FU3&lt;&gt;0,FU3&lt;&gt;1),"milionów ",""),IF(FU4=1,IF(FU3=0,"jeden milion ","jeden milionów "),IF(FU4=2,"dwa miliony ",IF(FU4=3,"trzy miliony ",IF(FU4=4,"cztery miliony ",IF(FU4=5,"pięć milionów ",""))))))</f>
        <v/>
      </c>
      <c r="FZ4" s="9" t="str">
        <f>IF(FU4=6,"sześć milionów ",IF(FU4=7,"siedem milionów ",IF(FU4=8,"osiem milionów ",IF(FU4=9,"dziewięć milionów ",""))))</f>
        <v/>
      </c>
      <c r="GA4" s="9" t="str">
        <f>IF(FU4=0,"",IF(FU4=1,"jedenaście milionów ",IF(FU4=2,"dwanaście milionów ",IF(FU4=3,"trzynaście milionów ",IF(FU4=4,"czternaście milionów ",IF(FU4=5,"piętnaście milionów ",""))))))</f>
        <v/>
      </c>
      <c r="GB4" s="9" t="str">
        <f>IF(FU4=6,"szesnaście milionów ",IF(FU4=7,"siedemnaście milionów ",IF(FU4=8,"osiemnaście milionów ",IF(FU4=9,"dziewiętnaście milionów ",""))))</f>
        <v/>
      </c>
      <c r="GC4" s="2"/>
      <c r="GD4" s="9" t="str">
        <f>IF(FU3=1,IF(FW4,GA4,IF(FX4,GB4)),IF(FW4,FY4,IF(FX4,FZ4,"")))</f>
        <v/>
      </c>
    </row>
    <row r="5" spans="1:186" x14ac:dyDescent="0.35">
      <c r="A5" s="2">
        <f>INT(A$1/100000)-10*A4-100*A3</f>
        <v>0</v>
      </c>
      <c r="B5" s="2"/>
      <c r="C5" s="8">
        <f t="shared" si="0"/>
        <v>1</v>
      </c>
      <c r="D5" s="8">
        <f t="shared" si="1"/>
        <v>0</v>
      </c>
      <c r="E5" s="9" t="str">
        <f>IF(A5=0,"",IF(A5=1,"sto ",IF(A5=2,"dwieście ",IF(A5=3,"trzysta ",IF(A5=4,"czterysta ",IF(A5=5,"pięćset ",""))))))</f>
        <v/>
      </c>
      <c r="F5" s="9" t="str">
        <f>IF(A5=6,"sześćset ",IF(A5=7,"siedemset ",IF(A5=8,"osiemset ",IF(A5=9,"dziewięćset ",""))))</f>
        <v/>
      </c>
      <c r="G5" s="2"/>
      <c r="H5" s="2"/>
      <c r="I5" s="2"/>
      <c r="J5" s="9" t="str">
        <f>IF(C5,E5&amp;I5,IF(D5,F5&amp;I5,""))</f>
        <v/>
      </c>
      <c r="L5" s="2" t="e">
        <f>INT(L$1/100000)-10*L4-100*L3</f>
        <v>#REF!</v>
      </c>
      <c r="M5" s="2"/>
      <c r="N5" s="8" t="e">
        <f t="shared" si="2"/>
        <v>#REF!</v>
      </c>
      <c r="O5" s="8" t="e">
        <f t="shared" si="3"/>
        <v>#REF!</v>
      </c>
      <c r="P5" s="9" t="e">
        <f>IF(L5=0,"",IF(L5=1,"sto ",IF(L5=2,"dwieście ",IF(L5=3,"trzysta ",IF(L5=4,"czterysta ",IF(L5=5,"pięćset ",""))))))</f>
        <v>#REF!</v>
      </c>
      <c r="Q5" s="9" t="e">
        <f>IF(L5=6,"sześćset ",IF(L5=7,"siedemset ",IF(L5=8,"osiemset ",IF(L5=9,"dziewięćset ",""))))</f>
        <v>#REF!</v>
      </c>
      <c r="R5" s="2"/>
      <c r="S5" s="2"/>
      <c r="T5" s="2"/>
      <c r="U5" s="9" t="e">
        <f>IF(N5,P5&amp;T5,IF(O5,Q5&amp;T5,""))</f>
        <v>#REF!</v>
      </c>
      <c r="W5" s="2" t="e">
        <f>INT(W$1/100000)-10*W4-100*W3</f>
        <v>#REF!</v>
      </c>
      <c r="X5" s="2"/>
      <c r="Y5" s="8" t="e">
        <f t="shared" si="4"/>
        <v>#REF!</v>
      </c>
      <c r="Z5" s="8" t="e">
        <f t="shared" si="5"/>
        <v>#REF!</v>
      </c>
      <c r="AA5" s="9" t="e">
        <f>IF(W5=0,"",IF(W5=1,"sto ",IF(W5=2,"dwieście ",IF(W5=3,"trzysta ",IF(W5=4,"czterysta ",IF(W5=5,"pięćset ",""))))))</f>
        <v>#REF!</v>
      </c>
      <c r="AB5" s="9" t="e">
        <f>IF(W5=6,"sześćset ",IF(W5=7,"siedemset ",IF(W5=8,"osiemset ",IF(W5=9,"dziewięćset ",""))))</f>
        <v>#REF!</v>
      </c>
      <c r="AC5" s="2"/>
      <c r="AD5" s="2"/>
      <c r="AE5" s="2"/>
      <c r="AF5" s="9" t="e">
        <f>IF(Y5,AA5&amp;AE5,IF(Z5,AB5&amp;AE5,""))</f>
        <v>#REF!</v>
      </c>
      <c r="AH5" s="2" t="e">
        <f>INT(AH$1/100000)-10*AH4-100*AH3</f>
        <v>#REF!</v>
      </c>
      <c r="AI5" s="2"/>
      <c r="AJ5" s="8" t="e">
        <f t="shared" si="6"/>
        <v>#REF!</v>
      </c>
      <c r="AK5" s="8" t="e">
        <f t="shared" si="7"/>
        <v>#REF!</v>
      </c>
      <c r="AL5" s="9" t="e">
        <f>IF(AH5=0,"",IF(AH5=1,"sto ",IF(AH5=2,"dwieście ",IF(AH5=3,"trzysta ",IF(AH5=4,"czterysta ",IF(AH5=5,"pięćset ",""))))))</f>
        <v>#REF!</v>
      </c>
      <c r="AM5" s="9" t="e">
        <f>IF(AH5=6,"sześćset ",IF(AH5=7,"siedemset ",IF(AH5=8,"osiemset ",IF(AH5=9,"dziewięćset ",""))))</f>
        <v>#REF!</v>
      </c>
      <c r="AN5" s="2"/>
      <c r="AO5" s="2"/>
      <c r="AP5" s="2"/>
      <c r="AQ5" s="9" t="e">
        <f>IF(AJ5,AL5&amp;AP5,IF(AK5,AM5&amp;AP5,""))</f>
        <v>#REF!</v>
      </c>
      <c r="AS5" s="2">
        <f>INT(AS$1/100000)-10*AS4-100*AS3</f>
        <v>0</v>
      </c>
      <c r="AT5" s="2"/>
      <c r="AU5" s="8">
        <f t="shared" si="8"/>
        <v>1</v>
      </c>
      <c r="AV5" s="8">
        <f t="shared" si="9"/>
        <v>0</v>
      </c>
      <c r="AW5" s="9" t="str">
        <f>IF(AS5=0,"",IF(AS5=1,"sto ",IF(AS5=2,"dwieście ",IF(AS5=3,"trzysta ",IF(AS5=4,"czterysta ",IF(AS5=5,"pięćset ",""))))))</f>
        <v/>
      </c>
      <c r="AX5" s="9" t="str">
        <f>IF(AS5=6,"sześćset ",IF(AS5=7,"siedemset ",IF(AS5=8,"osiemset ",IF(AS5=9,"dziewięćset ",""))))</f>
        <v/>
      </c>
      <c r="AY5" s="2"/>
      <c r="AZ5" s="2"/>
      <c r="BA5" s="2"/>
      <c r="BB5" s="9" t="str">
        <f>IF(AU5,AW5&amp;BA5,IF(AV5,AX5&amp;BA5,""))</f>
        <v/>
      </c>
      <c r="BD5" s="2">
        <f>INT(BD$1/100000)-10*BD4-100*BD3</f>
        <v>0</v>
      </c>
      <c r="BE5" s="2"/>
      <c r="BF5" s="8">
        <f t="shared" si="10"/>
        <v>1</v>
      </c>
      <c r="BG5" s="8">
        <f t="shared" si="11"/>
        <v>0</v>
      </c>
      <c r="BH5" s="9" t="str">
        <f>IF(BD5=0,"",IF(BD5=1,"sto ",IF(BD5=2,"dwieście ",IF(BD5=3,"trzysta ",IF(BD5=4,"czterysta ",IF(BD5=5,"pięćset ",""))))))</f>
        <v/>
      </c>
      <c r="BI5" s="9" t="str">
        <f>IF(BD5=6,"sześćset ",IF(BD5=7,"siedemset ",IF(BD5=8,"osiemset ",IF(BD5=9,"dziewięćset ",""))))</f>
        <v/>
      </c>
      <c r="BJ5" s="2"/>
      <c r="BK5" s="2"/>
      <c r="BL5" s="2"/>
      <c r="BM5" s="9" t="str">
        <f>IF(BF5,BH5&amp;BL5,IF(BG5,BI5&amp;BL5,""))</f>
        <v/>
      </c>
      <c r="BO5" s="2">
        <f>INT(BO$1/100000)-10*BO4-100*BO3</f>
        <v>0</v>
      </c>
      <c r="BP5" s="2"/>
      <c r="BQ5" s="8">
        <f t="shared" si="12"/>
        <v>1</v>
      </c>
      <c r="BR5" s="8">
        <f t="shared" si="13"/>
        <v>0</v>
      </c>
      <c r="BS5" s="9" t="str">
        <f>IF(BO5=0,"",IF(BO5=1,"sto ",IF(BO5=2,"dwieście ",IF(BO5=3,"trzysta ",IF(BO5=4,"czterysta ",IF(BO5=5,"pięćset ",""))))))</f>
        <v/>
      </c>
      <c r="BT5" s="9" t="str">
        <f>IF(BO5=6,"sześćset ",IF(BO5=7,"siedemset ",IF(BO5=8,"osiemset ",IF(BO5=9,"dziewięćset ",""))))</f>
        <v/>
      </c>
      <c r="BU5" s="2"/>
      <c r="BV5" s="2"/>
      <c r="BW5" s="2"/>
      <c r="BX5" s="9" t="str">
        <f>IF(BQ5,BS5&amp;BW5,IF(BR5,BT5&amp;BW5,""))</f>
        <v/>
      </c>
      <c r="BZ5" s="2">
        <f>INT(BZ$1/100000)-10*BZ4-100*BZ3</f>
        <v>0</v>
      </c>
      <c r="CA5" s="2"/>
      <c r="CB5" s="8">
        <f t="shared" si="14"/>
        <v>1</v>
      </c>
      <c r="CC5" s="8">
        <f t="shared" si="15"/>
        <v>0</v>
      </c>
      <c r="CD5" s="9" t="str">
        <f>IF(BZ5=0,"",IF(BZ5=1,"sto ",IF(BZ5=2,"dwieście ",IF(BZ5=3,"trzysta ",IF(BZ5=4,"czterysta ",IF(BZ5=5,"pięćset ",""))))))</f>
        <v/>
      </c>
      <c r="CE5" s="9" t="str">
        <f>IF(BZ5=6,"sześćset ",IF(BZ5=7,"siedemset ",IF(BZ5=8,"osiemset ",IF(BZ5=9,"dziewięćset ",""))))</f>
        <v/>
      </c>
      <c r="CF5" s="2"/>
      <c r="CG5" s="2"/>
      <c r="CH5" s="2"/>
      <c r="CI5" s="9" t="str">
        <f>IF(CB5,CD5&amp;CH5,IF(CC5,CE5&amp;CH5,""))</f>
        <v/>
      </c>
      <c r="CK5" s="2">
        <f>INT(CK$1/100000)-10*CK4-100*CK3</f>
        <v>0</v>
      </c>
      <c r="CL5" s="2"/>
      <c r="CM5" s="8">
        <f t="shared" si="16"/>
        <v>1</v>
      </c>
      <c r="CN5" s="8">
        <f t="shared" si="17"/>
        <v>0</v>
      </c>
      <c r="CO5" s="9" t="str">
        <f>IF(CK5=0,"",IF(CK5=1,"sto ",IF(CK5=2,"dwieście ",IF(CK5=3,"trzysta ",IF(CK5=4,"czterysta ",IF(CK5=5,"pięćset ",""))))))</f>
        <v/>
      </c>
      <c r="CP5" s="9" t="str">
        <f>IF(CK5=6,"sześćset ",IF(CK5=7,"siedemset ",IF(CK5=8,"osiemset ",IF(CK5=9,"dziewięćset ",""))))</f>
        <v/>
      </c>
      <c r="CQ5" s="2"/>
      <c r="CR5" s="2"/>
      <c r="CS5" s="2"/>
      <c r="CT5" s="9" t="str">
        <f>IF(CM5,CO5&amp;CS5,IF(CN5,CP5&amp;CS5,""))</f>
        <v/>
      </c>
      <c r="CV5" s="2">
        <f>INT(CV$1/100000)-10*CV4-100*CV3</f>
        <v>0</v>
      </c>
      <c r="CW5" s="2"/>
      <c r="CX5" s="8">
        <f t="shared" si="18"/>
        <v>1</v>
      </c>
      <c r="CY5" s="8">
        <f t="shared" si="19"/>
        <v>0</v>
      </c>
      <c r="CZ5" s="9" t="str">
        <f>IF(CV5=0,"",IF(CV5=1,"sto ",IF(CV5=2,"dwieście ",IF(CV5=3,"trzysta ",IF(CV5=4,"czterysta ",IF(CV5=5,"pięćset ",""))))))</f>
        <v/>
      </c>
      <c r="DA5" s="9" t="str">
        <f>IF(CV5=6,"sześćset ",IF(CV5=7,"siedemset ",IF(CV5=8,"osiemset ",IF(CV5=9,"dziewięćset ",""))))</f>
        <v/>
      </c>
      <c r="DB5" s="2"/>
      <c r="DC5" s="2"/>
      <c r="DD5" s="2"/>
      <c r="DE5" s="9" t="str">
        <f>IF(CX5,CZ5&amp;DD5,IF(CY5,DA5&amp;DD5,""))</f>
        <v/>
      </c>
      <c r="DG5" s="2">
        <f>INT(DG$1/100000)-10*DG4-100*DG3</f>
        <v>0</v>
      </c>
      <c r="DH5" s="2"/>
      <c r="DI5" s="8">
        <f t="shared" si="20"/>
        <v>1</v>
      </c>
      <c r="DJ5" s="8">
        <f t="shared" si="21"/>
        <v>0</v>
      </c>
      <c r="DK5" s="9" t="str">
        <f>IF(DG5=0,"",IF(DG5=1,"sto ",IF(DG5=2,"dwieście ",IF(DG5=3,"trzysta ",IF(DG5=4,"czterysta ",IF(DG5=5,"pięćset ",""))))))</f>
        <v/>
      </c>
      <c r="DL5" s="9" t="str">
        <f>IF(DG5=6,"sześćset ",IF(DG5=7,"siedemset ",IF(DG5=8,"osiemset ",IF(DG5=9,"dziewięćset ",""))))</f>
        <v/>
      </c>
      <c r="DM5" s="2"/>
      <c r="DN5" s="2"/>
      <c r="DO5" s="2"/>
      <c r="DP5" s="9" t="str">
        <f>IF(DI5,DK5&amp;DO5,IF(DJ5,DL5&amp;DO5,""))</f>
        <v/>
      </c>
      <c r="DR5" s="2">
        <f>INT(DR$1/100000)-10*DR4-100*DR3</f>
        <v>0</v>
      </c>
      <c r="DS5" s="2"/>
      <c r="DT5" s="8">
        <f t="shared" si="22"/>
        <v>1</v>
      </c>
      <c r="DU5" s="8">
        <f t="shared" si="23"/>
        <v>0</v>
      </c>
      <c r="DV5" s="9" t="str">
        <f>IF(DR5=0,"",IF(DR5=1,"sto ",IF(DR5=2,"dwieście ",IF(DR5=3,"trzysta ",IF(DR5=4,"czterysta ",IF(DR5=5,"pięćset ",""))))))</f>
        <v/>
      </c>
      <c r="DW5" s="9" t="str">
        <f>IF(DR5=6,"sześćset ",IF(DR5=7,"siedemset ",IF(DR5=8,"osiemset ",IF(DR5=9,"dziewięćset ",""))))</f>
        <v/>
      </c>
      <c r="DX5" s="2"/>
      <c r="DY5" s="2"/>
      <c r="DZ5" s="2"/>
      <c r="EA5" s="9" t="str">
        <f>IF(DT5,DV5&amp;DZ5,IF(DU5,DW5&amp;DZ5,""))</f>
        <v/>
      </c>
      <c r="EC5" s="2">
        <f>INT(EC$1/100000)-10*EC4-100*EC3</f>
        <v>0</v>
      </c>
      <c r="ED5" s="2"/>
      <c r="EE5" s="8">
        <f t="shared" si="24"/>
        <v>1</v>
      </c>
      <c r="EF5" s="8">
        <f t="shared" si="25"/>
        <v>0</v>
      </c>
      <c r="EG5" s="9" t="str">
        <f>IF(EC5=0,"",IF(EC5=1,"sto ",IF(EC5=2,"dwieście ",IF(EC5=3,"trzysta ",IF(EC5=4,"czterysta ",IF(EC5=5,"pięćset ",""))))))</f>
        <v/>
      </c>
      <c r="EH5" s="9" t="str">
        <f>IF(EC5=6,"sześćset ",IF(EC5=7,"siedemset ",IF(EC5=8,"osiemset ",IF(EC5=9,"dziewięćset ",""))))</f>
        <v/>
      </c>
      <c r="EI5" s="2"/>
      <c r="EJ5" s="2"/>
      <c r="EK5" s="2"/>
      <c r="EL5" s="9" t="str">
        <f>IF(EE5,EG5&amp;EK5,IF(EF5,EH5&amp;EK5,""))</f>
        <v/>
      </c>
      <c r="EN5" s="2">
        <f>INT(EN$1/100000)-10*EN4-100*EN3</f>
        <v>0</v>
      </c>
      <c r="EO5" s="2"/>
      <c r="EP5" s="8">
        <f t="shared" si="26"/>
        <v>1</v>
      </c>
      <c r="EQ5" s="8">
        <f t="shared" si="27"/>
        <v>0</v>
      </c>
      <c r="ER5" s="9" t="str">
        <f>IF(EN5=0,"",IF(EN5=1,"sto ",IF(EN5=2,"dwieście ",IF(EN5=3,"trzysta ",IF(EN5=4,"czterysta ",IF(EN5=5,"pięćset ",""))))))</f>
        <v/>
      </c>
      <c r="ES5" s="9" t="str">
        <f>IF(EN5=6,"sześćset ",IF(EN5=7,"siedemset ",IF(EN5=8,"osiemset ",IF(EN5=9,"dziewięćset ",""))))</f>
        <v/>
      </c>
      <c r="ET5" s="2"/>
      <c r="EU5" s="2"/>
      <c r="EV5" s="2"/>
      <c r="EW5" s="9" t="str">
        <f>IF(EP5,ER5&amp;EV5,IF(EQ5,ES5&amp;EV5,""))</f>
        <v/>
      </c>
      <c r="EY5" s="2">
        <f>INT(EY$1/100000)-10*EY4-100*EY3</f>
        <v>0</v>
      </c>
      <c r="EZ5" s="2"/>
      <c r="FA5" s="8">
        <f t="shared" si="28"/>
        <v>1</v>
      </c>
      <c r="FB5" s="8">
        <f t="shared" si="29"/>
        <v>0</v>
      </c>
      <c r="FC5" s="9" t="str">
        <f>IF(EY5=0,"",IF(EY5=1,"sto ",IF(EY5=2,"dwieście ",IF(EY5=3,"trzysta ",IF(EY5=4,"czterysta ",IF(EY5=5,"pięćset ",""))))))</f>
        <v/>
      </c>
      <c r="FD5" s="9" t="str">
        <f>IF(EY5=6,"sześćset ",IF(EY5=7,"siedemset ",IF(EY5=8,"osiemset ",IF(EY5=9,"dziewięćset ",""))))</f>
        <v/>
      </c>
      <c r="FE5" s="2"/>
      <c r="FF5" s="2"/>
      <c r="FG5" s="2"/>
      <c r="FH5" s="9" t="str">
        <f>IF(FA5,FC5&amp;FG5,IF(FB5,FD5&amp;FG5,""))</f>
        <v/>
      </c>
      <c r="FJ5" s="2">
        <f>INT(FJ$1/100000)-10*FJ4-100*FJ3</f>
        <v>0</v>
      </c>
      <c r="FK5" s="2"/>
      <c r="FL5" s="8">
        <f t="shared" si="30"/>
        <v>1</v>
      </c>
      <c r="FM5" s="8">
        <f t="shared" si="31"/>
        <v>0</v>
      </c>
      <c r="FN5" s="9" t="str">
        <f>IF(FJ5=0,"",IF(FJ5=1,"sto ",IF(FJ5=2,"dwieście ",IF(FJ5=3,"trzysta ",IF(FJ5=4,"czterysta ",IF(FJ5=5,"pięćset ",""))))))</f>
        <v/>
      </c>
      <c r="FO5" s="9" t="str">
        <f>IF(FJ5=6,"sześćset ",IF(FJ5=7,"siedemset ",IF(FJ5=8,"osiemset ",IF(FJ5=9,"dziewięćset ",""))))</f>
        <v/>
      </c>
      <c r="FP5" s="2"/>
      <c r="FQ5" s="2"/>
      <c r="FR5" s="2"/>
      <c r="FS5" s="9" t="str">
        <f>IF(FL5,FN5&amp;FR5,IF(FM5,FO5&amp;FR5,""))</f>
        <v/>
      </c>
      <c r="FU5" s="2">
        <f>INT(FU$1/100000)-10*FU4-100*FU3</f>
        <v>0</v>
      </c>
      <c r="FV5" s="2"/>
      <c r="FW5" s="8">
        <f t="shared" si="32"/>
        <v>1</v>
      </c>
      <c r="FX5" s="8">
        <f t="shared" si="33"/>
        <v>0</v>
      </c>
      <c r="FY5" s="9" t="str">
        <f>IF(FU5=0,"",IF(FU5=1,"sto ",IF(FU5=2,"dwieście ",IF(FU5=3,"trzysta ",IF(FU5=4,"czterysta ",IF(FU5=5,"pięćset ",""))))))</f>
        <v/>
      </c>
      <c r="FZ5" s="9" t="str">
        <f>IF(FU5=6,"sześćset ",IF(FU5=7,"siedemset ",IF(FU5=8,"osiemset ",IF(FU5=9,"dziewięćset ",""))))</f>
        <v/>
      </c>
      <c r="GA5" s="2"/>
      <c r="GB5" s="2"/>
      <c r="GC5" s="2"/>
      <c r="GD5" s="9" t="str">
        <f>IF(FW5,FY5&amp;GC5,IF(FX5,FZ5&amp;GC5,""))</f>
        <v/>
      </c>
    </row>
    <row r="6" spans="1:186" x14ac:dyDescent="0.35">
      <c r="A6" s="2">
        <f>INT(A$1/10000)-10*A5-100*A4-1000*A3</f>
        <v>0</v>
      </c>
      <c r="B6" s="2"/>
      <c r="C6" s="8">
        <f t="shared" si="0"/>
        <v>1</v>
      </c>
      <c r="D6" s="8">
        <f t="shared" si="1"/>
        <v>0</v>
      </c>
      <c r="E6" s="9" t="str">
        <f>IF(A6=0,"",IF(A6=1,IF(A7=0,"dziesięć tysięcy ",""),IF(A6=2,"dwadzieścia ",IF(A6=3,"trzydzieści ",IF(A6=4,"czterdzieści ",IF(A6=5,"pięćdziesiąt ",""))))))</f>
        <v/>
      </c>
      <c r="F6" s="9" t="str">
        <f>IF(A6=6,"sześćdziesiąt ",IF(A6=7,"siedemdziesiąt ",IF(A6=8,"osiemdziesiąt ",IF(A6=9,"dziewięćdziesiąt ",""))))</f>
        <v/>
      </c>
      <c r="G6" s="2"/>
      <c r="H6" s="2"/>
      <c r="I6" s="2"/>
      <c r="J6" s="9" t="str">
        <f>IF(C6,E6&amp;I6,IF(D6,F6&amp;I6,""))</f>
        <v/>
      </c>
      <c r="L6" s="2" t="e">
        <f>INT(L$1/10000)-10*L5-100*L4-1000*L3</f>
        <v>#REF!</v>
      </c>
      <c r="M6" s="2"/>
      <c r="N6" s="8" t="e">
        <f t="shared" si="2"/>
        <v>#REF!</v>
      </c>
      <c r="O6" s="8" t="e">
        <f t="shared" si="3"/>
        <v>#REF!</v>
      </c>
      <c r="P6" s="9" t="e">
        <f>IF(L6=0,"",IF(L6=1,IF(L7=0,"dziesięć tysięcy ",""),IF(L6=2,"dwadzieścia ",IF(L6=3,"trzydzieści ",IF(L6=4,"czterdzieści ",IF(L6=5,"pięćdziesiąt ",""))))))</f>
        <v>#REF!</v>
      </c>
      <c r="Q6" s="9" t="e">
        <f>IF(L6=6,"sześćdziesiąt ",IF(L6=7,"siedemdziesiąt ",IF(L6=8,"osiemdziesiąt ",IF(L6=9,"dziewięćdziesiąt ",""))))</f>
        <v>#REF!</v>
      </c>
      <c r="R6" s="2"/>
      <c r="S6" s="2"/>
      <c r="T6" s="2"/>
      <c r="U6" s="9" t="e">
        <f>IF(N6,P6&amp;T6,IF(O6,Q6&amp;T6,""))</f>
        <v>#REF!</v>
      </c>
      <c r="W6" s="2" t="e">
        <f>INT(W$1/10000)-10*W5-100*W4-1000*W3</f>
        <v>#REF!</v>
      </c>
      <c r="X6" s="2"/>
      <c r="Y6" s="8" t="e">
        <f t="shared" si="4"/>
        <v>#REF!</v>
      </c>
      <c r="Z6" s="8" t="e">
        <f t="shared" si="5"/>
        <v>#REF!</v>
      </c>
      <c r="AA6" s="9" t="e">
        <f>IF(W6=0,"",IF(W6=1,IF(W7=0,"dziesięć tysięcy ",""),IF(W6=2,"dwadzieścia ",IF(W6=3,"trzydzieści ",IF(W6=4,"czterdzieści ",IF(W6=5,"pięćdziesiąt ",""))))))</f>
        <v>#REF!</v>
      </c>
      <c r="AB6" s="9" t="e">
        <f>IF(W6=6,"sześćdziesiąt ",IF(W6=7,"siedemdziesiąt ",IF(W6=8,"osiemdziesiąt ",IF(W6=9,"dziewięćdziesiąt ",""))))</f>
        <v>#REF!</v>
      </c>
      <c r="AC6" s="2"/>
      <c r="AD6" s="2"/>
      <c r="AE6" s="2"/>
      <c r="AF6" s="9" t="e">
        <f>IF(Y6,AA6&amp;AE6,IF(Z6,AB6&amp;AE6,""))</f>
        <v>#REF!</v>
      </c>
      <c r="AH6" s="2" t="e">
        <f>INT(AH$1/10000)-10*AH5-100*AH4-1000*AH3</f>
        <v>#REF!</v>
      </c>
      <c r="AI6" s="2"/>
      <c r="AJ6" s="8" t="e">
        <f t="shared" si="6"/>
        <v>#REF!</v>
      </c>
      <c r="AK6" s="8" t="e">
        <f t="shared" si="7"/>
        <v>#REF!</v>
      </c>
      <c r="AL6" s="9" t="e">
        <f>IF(AH6=0,"",IF(AH6=1,IF(AH7=0,"dziesięć tysięcy ",""),IF(AH6=2,"dwadzieścia ",IF(AH6=3,"trzydzieści ",IF(AH6=4,"czterdzieści ",IF(AH6=5,"pięćdziesiąt ",""))))))</f>
        <v>#REF!</v>
      </c>
      <c r="AM6" s="9" t="e">
        <f>IF(AH6=6,"sześćdziesiąt ",IF(AH6=7,"siedemdziesiąt ",IF(AH6=8,"osiemdziesiąt ",IF(AH6=9,"dziewięćdziesiąt ",""))))</f>
        <v>#REF!</v>
      </c>
      <c r="AN6" s="2"/>
      <c r="AO6" s="2"/>
      <c r="AP6" s="2"/>
      <c r="AQ6" s="9" t="e">
        <f>IF(AJ6,AL6&amp;AP6,IF(AK6,AM6&amp;AP6,""))</f>
        <v>#REF!</v>
      </c>
      <c r="AS6" s="2">
        <f>INT(AS$1/10000)-10*AS5-100*AS4-1000*AS3</f>
        <v>0</v>
      </c>
      <c r="AT6" s="2"/>
      <c r="AU6" s="8">
        <f t="shared" si="8"/>
        <v>1</v>
      </c>
      <c r="AV6" s="8">
        <f t="shared" si="9"/>
        <v>0</v>
      </c>
      <c r="AW6" s="9" t="str">
        <f>IF(AS6=0,"",IF(AS6=1,IF(AS7=0,"dziesięć tysięcy ",""),IF(AS6=2,"dwadzieścia ",IF(AS6=3,"trzydzieści ",IF(AS6=4,"czterdzieści ",IF(AS6=5,"pięćdziesiąt ",""))))))</f>
        <v/>
      </c>
      <c r="AX6" s="9" t="str">
        <f>IF(AS6=6,"sześćdziesiąt ",IF(AS6=7,"siedemdziesiąt ",IF(AS6=8,"osiemdziesiąt ",IF(AS6=9,"dziewięćdziesiąt ",""))))</f>
        <v/>
      </c>
      <c r="AY6" s="2"/>
      <c r="AZ6" s="2"/>
      <c r="BA6" s="2"/>
      <c r="BB6" s="9" t="str">
        <f>IF(AU6,AW6&amp;BA6,IF(AV6,AX6&amp;BA6,""))</f>
        <v/>
      </c>
      <c r="BD6" s="2">
        <f>INT(BD$1/10000)-10*BD5-100*BD4-1000*BD3</f>
        <v>0</v>
      </c>
      <c r="BE6" s="2"/>
      <c r="BF6" s="8">
        <f t="shared" si="10"/>
        <v>1</v>
      </c>
      <c r="BG6" s="8">
        <f t="shared" si="11"/>
        <v>0</v>
      </c>
      <c r="BH6" s="9" t="str">
        <f>IF(BD6=0,"",IF(BD6=1,IF(BD7=0,"dziesięć tysięcy ",""),IF(BD6=2,"dwadzieścia ",IF(BD6=3,"trzydzieści ",IF(BD6=4,"czterdzieści ",IF(BD6=5,"pięćdziesiąt ",""))))))</f>
        <v/>
      </c>
      <c r="BI6" s="9" t="str">
        <f>IF(BD6=6,"sześćdziesiąt ",IF(BD6=7,"siedemdziesiąt ",IF(BD6=8,"osiemdziesiąt ",IF(BD6=9,"dziewięćdziesiąt ",""))))</f>
        <v/>
      </c>
      <c r="BJ6" s="2"/>
      <c r="BK6" s="2"/>
      <c r="BL6" s="2"/>
      <c r="BM6" s="9" t="str">
        <f>IF(BF6,BH6&amp;BL6,IF(BG6,BI6&amp;BL6,""))</f>
        <v/>
      </c>
      <c r="BO6" s="2">
        <f>INT(BO$1/10000)-10*BO5-100*BO4-1000*BO3</f>
        <v>0</v>
      </c>
      <c r="BP6" s="2"/>
      <c r="BQ6" s="8">
        <f t="shared" si="12"/>
        <v>1</v>
      </c>
      <c r="BR6" s="8">
        <f t="shared" si="13"/>
        <v>0</v>
      </c>
      <c r="BS6" s="9" t="str">
        <f>IF(BO6=0,"",IF(BO6=1,IF(BO7=0,"dziesięć tysięcy ",""),IF(BO6=2,"dwadzieścia ",IF(BO6=3,"trzydzieści ",IF(BO6=4,"czterdzieści ",IF(BO6=5,"pięćdziesiąt ",""))))))</f>
        <v/>
      </c>
      <c r="BT6" s="9" t="str">
        <f>IF(BO6=6,"sześćdziesiąt ",IF(BO6=7,"siedemdziesiąt ",IF(BO6=8,"osiemdziesiąt ",IF(BO6=9,"dziewięćdziesiąt ",""))))</f>
        <v/>
      </c>
      <c r="BU6" s="2"/>
      <c r="BV6" s="2"/>
      <c r="BW6" s="2"/>
      <c r="BX6" s="9" t="str">
        <f>IF(BQ6,BS6&amp;BW6,IF(BR6,BT6&amp;BW6,""))</f>
        <v/>
      </c>
      <c r="BZ6" s="2">
        <f>INT(BZ$1/10000)-10*BZ5-100*BZ4-1000*BZ3</f>
        <v>0</v>
      </c>
      <c r="CA6" s="2"/>
      <c r="CB6" s="8">
        <f t="shared" si="14"/>
        <v>1</v>
      </c>
      <c r="CC6" s="8">
        <f t="shared" si="15"/>
        <v>0</v>
      </c>
      <c r="CD6" s="9" t="str">
        <f>IF(BZ6=0,"",IF(BZ6=1,IF(BZ7=0,"dziesięć tysięcy ",""),IF(BZ6=2,"dwadzieścia ",IF(BZ6=3,"trzydzieści ",IF(BZ6=4,"czterdzieści ",IF(BZ6=5,"pięćdziesiąt ",""))))))</f>
        <v/>
      </c>
      <c r="CE6" s="9" t="str">
        <f>IF(BZ6=6,"sześćdziesiąt ",IF(BZ6=7,"siedemdziesiąt ",IF(BZ6=8,"osiemdziesiąt ",IF(BZ6=9,"dziewięćdziesiąt ",""))))</f>
        <v/>
      </c>
      <c r="CF6" s="2"/>
      <c r="CG6" s="2"/>
      <c r="CH6" s="2"/>
      <c r="CI6" s="9" t="str">
        <f>IF(CB6,CD6&amp;CH6,IF(CC6,CE6&amp;CH6,""))</f>
        <v/>
      </c>
      <c r="CK6" s="2">
        <f>INT(CK$1/10000)-10*CK5-100*CK4-1000*CK3</f>
        <v>0</v>
      </c>
      <c r="CL6" s="2"/>
      <c r="CM6" s="8">
        <f t="shared" si="16"/>
        <v>1</v>
      </c>
      <c r="CN6" s="8">
        <f t="shared" si="17"/>
        <v>0</v>
      </c>
      <c r="CO6" s="9" t="str">
        <f>IF(CK6=0,"",IF(CK6=1,IF(CK7=0,"dziesięć tysięcy ",""),IF(CK6=2,"dwadzieścia ",IF(CK6=3,"trzydzieści ",IF(CK6=4,"czterdzieści ",IF(CK6=5,"pięćdziesiąt ",""))))))</f>
        <v/>
      </c>
      <c r="CP6" s="9" t="str">
        <f>IF(CK6=6,"sześćdziesiąt ",IF(CK6=7,"siedemdziesiąt ",IF(CK6=8,"osiemdziesiąt ",IF(CK6=9,"dziewięćdziesiąt ",""))))</f>
        <v/>
      </c>
      <c r="CQ6" s="2"/>
      <c r="CR6" s="2"/>
      <c r="CS6" s="2"/>
      <c r="CT6" s="9" t="str">
        <f>IF(CM6,CO6&amp;CS6,IF(CN6,CP6&amp;CS6,""))</f>
        <v/>
      </c>
      <c r="CV6" s="2">
        <f>INT(CV$1/10000)-10*CV5-100*CV4-1000*CV3</f>
        <v>0</v>
      </c>
      <c r="CW6" s="2"/>
      <c r="CX6" s="8">
        <f t="shared" si="18"/>
        <v>1</v>
      </c>
      <c r="CY6" s="8">
        <f t="shared" si="19"/>
        <v>0</v>
      </c>
      <c r="CZ6" s="9" t="str">
        <f>IF(CV6=0,"",IF(CV6=1,IF(CV7=0,"dziesięć tysięcy ",""),IF(CV6=2,"dwadzieścia ",IF(CV6=3,"trzydzieści ",IF(CV6=4,"czterdzieści ",IF(CV6=5,"pięćdziesiąt ",""))))))</f>
        <v/>
      </c>
      <c r="DA6" s="9" t="str">
        <f>IF(CV6=6,"sześćdziesiąt ",IF(CV6=7,"siedemdziesiąt ",IF(CV6=8,"osiemdziesiąt ",IF(CV6=9,"dziewięćdziesiąt ",""))))</f>
        <v/>
      </c>
      <c r="DB6" s="2"/>
      <c r="DC6" s="2"/>
      <c r="DD6" s="2"/>
      <c r="DE6" s="9" t="str">
        <f>IF(CX6,CZ6&amp;DD6,IF(CY6,DA6&amp;DD6,""))</f>
        <v/>
      </c>
      <c r="DG6" s="2">
        <f>INT(DG$1/10000)-10*DG5-100*DG4-1000*DG3</f>
        <v>0</v>
      </c>
      <c r="DH6" s="2"/>
      <c r="DI6" s="8">
        <f t="shared" si="20"/>
        <v>1</v>
      </c>
      <c r="DJ6" s="8">
        <f t="shared" si="21"/>
        <v>0</v>
      </c>
      <c r="DK6" s="9" t="str">
        <f>IF(DG6=0,"",IF(DG6=1,IF(DG7=0,"dziesięć tysięcy ",""),IF(DG6=2,"dwadzieścia ",IF(DG6=3,"trzydzieści ",IF(DG6=4,"czterdzieści ",IF(DG6=5,"pięćdziesiąt ",""))))))</f>
        <v/>
      </c>
      <c r="DL6" s="9" t="str">
        <f>IF(DG6=6,"sześćdziesiąt ",IF(DG6=7,"siedemdziesiąt ",IF(DG6=8,"osiemdziesiąt ",IF(DG6=9,"dziewięćdziesiąt ",""))))</f>
        <v/>
      </c>
      <c r="DM6" s="2"/>
      <c r="DN6" s="2"/>
      <c r="DO6" s="2"/>
      <c r="DP6" s="9" t="str">
        <f>IF(DI6,DK6&amp;DO6,IF(DJ6,DL6&amp;DO6,""))</f>
        <v/>
      </c>
      <c r="DR6" s="2">
        <f>INT(DR$1/10000)-10*DR5-100*DR4-1000*DR3</f>
        <v>0</v>
      </c>
      <c r="DS6" s="2"/>
      <c r="DT6" s="8">
        <f t="shared" si="22"/>
        <v>1</v>
      </c>
      <c r="DU6" s="8">
        <f t="shared" si="23"/>
        <v>0</v>
      </c>
      <c r="DV6" s="9" t="str">
        <f>IF(DR6=0,"",IF(DR6=1,IF(DR7=0,"dziesięć tysięcy ",""),IF(DR6=2,"dwadzieścia ",IF(DR6=3,"trzydzieści ",IF(DR6=4,"czterdzieści ",IF(DR6=5,"pięćdziesiąt ",""))))))</f>
        <v/>
      </c>
      <c r="DW6" s="9" t="str">
        <f>IF(DR6=6,"sześćdziesiąt ",IF(DR6=7,"siedemdziesiąt ",IF(DR6=8,"osiemdziesiąt ",IF(DR6=9,"dziewięćdziesiąt ",""))))</f>
        <v/>
      </c>
      <c r="DX6" s="2"/>
      <c r="DY6" s="2"/>
      <c r="DZ6" s="2"/>
      <c r="EA6" s="9" t="str">
        <f>IF(DT6,DV6&amp;DZ6,IF(DU6,DW6&amp;DZ6,""))</f>
        <v/>
      </c>
      <c r="EC6" s="2">
        <f>INT(EC$1/10000)-10*EC5-100*EC4-1000*EC3</f>
        <v>0</v>
      </c>
      <c r="ED6" s="2"/>
      <c r="EE6" s="8">
        <f t="shared" si="24"/>
        <v>1</v>
      </c>
      <c r="EF6" s="8">
        <f t="shared" si="25"/>
        <v>0</v>
      </c>
      <c r="EG6" s="9" t="str">
        <f>IF(EC6=0,"",IF(EC6=1,IF(EC7=0,"dziesięć tysięcy ",""),IF(EC6=2,"dwadzieścia ",IF(EC6=3,"trzydzieści ",IF(EC6=4,"czterdzieści ",IF(EC6=5,"pięćdziesiąt ",""))))))</f>
        <v/>
      </c>
      <c r="EH6" s="9" t="str">
        <f>IF(EC6=6,"sześćdziesiąt ",IF(EC6=7,"siedemdziesiąt ",IF(EC6=8,"osiemdziesiąt ",IF(EC6=9,"dziewięćdziesiąt ",""))))</f>
        <v/>
      </c>
      <c r="EI6" s="2"/>
      <c r="EJ6" s="2"/>
      <c r="EK6" s="2"/>
      <c r="EL6" s="9" t="str">
        <f>IF(EE6,EG6&amp;EK6,IF(EF6,EH6&amp;EK6,""))</f>
        <v/>
      </c>
      <c r="EN6" s="2">
        <f>INT(EN$1/10000)-10*EN5-100*EN4-1000*EN3</f>
        <v>0</v>
      </c>
      <c r="EO6" s="2"/>
      <c r="EP6" s="8">
        <f t="shared" si="26"/>
        <v>1</v>
      </c>
      <c r="EQ6" s="8">
        <f t="shared" si="27"/>
        <v>0</v>
      </c>
      <c r="ER6" s="9" t="str">
        <f>IF(EN6=0,"",IF(EN6=1,IF(EN7=0,"dziesięć tysięcy ",""),IF(EN6=2,"dwadzieścia ",IF(EN6=3,"trzydzieści ",IF(EN6=4,"czterdzieści ",IF(EN6=5,"pięćdziesiąt ",""))))))</f>
        <v/>
      </c>
      <c r="ES6" s="9" t="str">
        <f>IF(EN6=6,"sześćdziesiąt ",IF(EN6=7,"siedemdziesiąt ",IF(EN6=8,"osiemdziesiąt ",IF(EN6=9,"dziewięćdziesiąt ",""))))</f>
        <v/>
      </c>
      <c r="ET6" s="2"/>
      <c r="EU6" s="2"/>
      <c r="EV6" s="2"/>
      <c r="EW6" s="9" t="str">
        <f>IF(EP6,ER6&amp;EV6,IF(EQ6,ES6&amp;EV6,""))</f>
        <v/>
      </c>
      <c r="EY6" s="2">
        <f>INT(EY$1/10000)-10*EY5-100*EY4-1000*EY3</f>
        <v>0</v>
      </c>
      <c r="EZ6" s="2"/>
      <c r="FA6" s="8">
        <f t="shared" si="28"/>
        <v>1</v>
      </c>
      <c r="FB6" s="8">
        <f t="shared" si="29"/>
        <v>0</v>
      </c>
      <c r="FC6" s="9" t="str">
        <f>IF(EY6=0,"",IF(EY6=1,IF(EY7=0,"dziesięć tysięcy ",""),IF(EY6=2,"dwadzieścia ",IF(EY6=3,"trzydzieści ",IF(EY6=4,"czterdzieści ",IF(EY6=5,"pięćdziesiąt ",""))))))</f>
        <v/>
      </c>
      <c r="FD6" s="9" t="str">
        <f>IF(EY6=6,"sześćdziesiąt ",IF(EY6=7,"siedemdziesiąt ",IF(EY6=8,"osiemdziesiąt ",IF(EY6=9,"dziewięćdziesiąt ",""))))</f>
        <v/>
      </c>
      <c r="FE6" s="2"/>
      <c r="FF6" s="2"/>
      <c r="FG6" s="2"/>
      <c r="FH6" s="9" t="str">
        <f>IF(FA6,FC6&amp;FG6,IF(FB6,FD6&amp;FG6,""))</f>
        <v/>
      </c>
      <c r="FJ6" s="2">
        <f>INT(FJ$1/10000)-10*FJ5-100*FJ4-1000*FJ3</f>
        <v>0</v>
      </c>
      <c r="FK6" s="2"/>
      <c r="FL6" s="8">
        <f t="shared" si="30"/>
        <v>1</v>
      </c>
      <c r="FM6" s="8">
        <f t="shared" si="31"/>
        <v>0</v>
      </c>
      <c r="FN6" s="9" t="str">
        <f>IF(FJ6=0,"",IF(FJ6=1,IF(FJ7=0,"dziesięć tysięcy ",""),IF(FJ6=2,"dwadzieścia ",IF(FJ6=3,"trzydzieści ",IF(FJ6=4,"czterdzieści ",IF(FJ6=5,"pięćdziesiąt ",""))))))</f>
        <v/>
      </c>
      <c r="FO6" s="9" t="str">
        <f>IF(FJ6=6,"sześćdziesiąt ",IF(FJ6=7,"siedemdziesiąt ",IF(FJ6=8,"osiemdziesiąt ",IF(FJ6=9,"dziewięćdziesiąt ",""))))</f>
        <v/>
      </c>
      <c r="FP6" s="2"/>
      <c r="FQ6" s="2"/>
      <c r="FR6" s="2"/>
      <c r="FS6" s="9" t="str">
        <f>IF(FL6,FN6&amp;FR6,IF(FM6,FO6&amp;FR6,""))</f>
        <v/>
      </c>
      <c r="FU6" s="2">
        <f>INT(FU$1/10000)-10*FU5-100*FU4-1000*FU3</f>
        <v>0</v>
      </c>
      <c r="FV6" s="2"/>
      <c r="FW6" s="8">
        <f t="shared" si="32"/>
        <v>1</v>
      </c>
      <c r="FX6" s="8">
        <f t="shared" si="33"/>
        <v>0</v>
      </c>
      <c r="FY6" s="9" t="str">
        <f>IF(FU6=0,"",IF(FU6=1,IF(FU7=0,"dziesięć tysięcy ",""),IF(FU6=2,"dwadzieścia ",IF(FU6=3,"trzydzieści ",IF(FU6=4,"czterdzieści ",IF(FU6=5,"pięćdziesiąt ",""))))))</f>
        <v/>
      </c>
      <c r="FZ6" s="9" t="str">
        <f>IF(FU6=6,"sześćdziesiąt ",IF(FU6=7,"siedemdziesiąt ",IF(FU6=8,"osiemdziesiąt ",IF(FU6=9,"dziewięćdziesiąt ",""))))</f>
        <v/>
      </c>
      <c r="GA6" s="2"/>
      <c r="GB6" s="2"/>
      <c r="GC6" s="2"/>
      <c r="GD6" s="9" t="str">
        <f>IF(FW6,FY6&amp;GC6,IF(FX6,FZ6&amp;GC6,""))</f>
        <v/>
      </c>
    </row>
    <row r="7" spans="1:186" x14ac:dyDescent="0.35">
      <c r="A7" s="3">
        <f>INT(A$1/1000)-10*A6-100*A5-1000*A4-10000*A3</f>
        <v>0</v>
      </c>
      <c r="B7" s="2"/>
      <c r="C7" s="8">
        <f t="shared" si="0"/>
        <v>1</v>
      </c>
      <c r="D7" s="8">
        <f t="shared" si="1"/>
        <v>0</v>
      </c>
      <c r="E7" s="9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9" t="str">
        <f>IF(A7=6,"sześć tysięcy ",IF(A7=7,"siedem tysięcy ",IF(A7=8,"osiem tysięcy ",IF(A7=9,"dziewięć tysięcy ",""))))</f>
        <v/>
      </c>
      <c r="G7" s="9" t="str">
        <f>IF(A7=0,"",IF(A7=1,"jedenaście tysięcy ",IF(A7=2,"dwanaście tysięcy ",IF(A7=3,"trzynaście tysięcy ",IF(A7=4,"czternaście tysięcy ",IF(A7=5,"piętnaście tysięcy ",""))))))</f>
        <v/>
      </c>
      <c r="H7" s="9" t="str">
        <f>IF(A7=6,"szesnaście tysięcy ",IF(A7=7,"siedemnaście tysięcy ",IF(A7=8,"osiemnaście tysięcy ",IF(A7=9,"dziewiętnaście tysięcy ",""))))</f>
        <v/>
      </c>
      <c r="I7" s="2"/>
      <c r="J7" s="9" t="str">
        <f>IF(A6=1,IF(C7,G7,IF(D7,H7)),IF(C7,E7,IF(D7,F7,"")))</f>
        <v/>
      </c>
      <c r="L7" s="3" t="e">
        <f>INT(L$1/1000)-10*L6-100*L5-1000*L4-10000*L3</f>
        <v>#REF!</v>
      </c>
      <c r="M7" s="2"/>
      <c r="N7" s="8" t="e">
        <f t="shared" si="2"/>
        <v>#REF!</v>
      </c>
      <c r="O7" s="8" t="e">
        <f t="shared" si="3"/>
        <v>#REF!</v>
      </c>
      <c r="P7" s="9" t="e">
        <f>IF(L7=0,IF(OR(AND(L6&lt;&gt;0,L6&lt;&gt;1),AND(L5&lt;&gt;0,L6=0)),"tysięcy ",""),IF(L7=1,IF(AND(L5=0,L6=0),"jeden tysiąc ","jeden tysięcy "),IF(L7=2,"dwa tysiące ",IF(L7=3,"trzy tysiące ",IF(L7=4,"cztery tysiące ",IF(L7=5,"pięć tysięcy ",""))))))</f>
        <v>#REF!</v>
      </c>
      <c r="Q7" s="9" t="e">
        <f>IF(L7=6,"sześć tysięcy ",IF(L7=7,"siedem tysięcy ",IF(L7=8,"osiem tysięcy ",IF(L7=9,"dziewięć tysięcy ",""))))</f>
        <v>#REF!</v>
      </c>
      <c r="R7" s="9" t="e">
        <f>IF(L7=0,"",IF(L7=1,"jedenaście tysięcy ",IF(L7=2,"dwanaście tysięcy ",IF(L7=3,"trzynaście tysięcy ",IF(L7=4,"czternaście tysięcy ",IF(L7=5,"piętnaście tysięcy ",""))))))</f>
        <v>#REF!</v>
      </c>
      <c r="S7" s="9" t="e">
        <f>IF(L7=6,"szesnaście tysięcy ",IF(L7=7,"siedemnaście tysięcy ",IF(L7=8,"osiemnaście tysięcy ",IF(L7=9,"dziewiętnaście tysięcy ",""))))</f>
        <v>#REF!</v>
      </c>
      <c r="T7" s="2"/>
      <c r="U7" s="9" t="e">
        <f>IF(L6=1,IF(N7,R7,IF(O7,S7)),IF(N7,P7,IF(O7,Q7,"")))</f>
        <v>#REF!</v>
      </c>
      <c r="W7" s="3" t="e">
        <f>INT(W$1/1000)-10*W6-100*W5-1000*W4-10000*W3</f>
        <v>#REF!</v>
      </c>
      <c r="X7" s="2"/>
      <c r="Y7" s="8" t="e">
        <f t="shared" si="4"/>
        <v>#REF!</v>
      </c>
      <c r="Z7" s="8" t="e">
        <f t="shared" si="5"/>
        <v>#REF!</v>
      </c>
      <c r="AA7" s="9" t="e">
        <f>IF(W7=0,IF(OR(AND(W6&lt;&gt;0,W6&lt;&gt;1),AND(W5&lt;&gt;0,W6=0)),"tysięcy ",""),IF(W7=1,IF(AND(W5=0,W6=0),"jeden tysiąc ","jeden tysięcy "),IF(W7=2,"dwa tysiące ",IF(W7=3,"trzy tysiące ",IF(W7=4,"cztery tysiące ",IF(W7=5,"pięć tysięcy ",""))))))</f>
        <v>#REF!</v>
      </c>
      <c r="AB7" s="9" t="e">
        <f>IF(W7=6,"sześć tysięcy ",IF(W7=7,"siedem tysięcy ",IF(W7=8,"osiem tysięcy ",IF(W7=9,"dziewięć tysięcy ",""))))</f>
        <v>#REF!</v>
      </c>
      <c r="AC7" s="9" t="e">
        <f>IF(W7=0,"",IF(W7=1,"jedenaście tysięcy ",IF(W7=2,"dwanaście tysięcy ",IF(W7=3,"trzynaście tysięcy ",IF(W7=4,"czternaście tysięcy ",IF(W7=5,"piętnaście tysięcy ",""))))))</f>
        <v>#REF!</v>
      </c>
      <c r="AD7" s="9" t="e">
        <f>IF(W7=6,"szesnaście tysięcy ",IF(W7=7,"siedemnaście tysięcy ",IF(W7=8,"osiemnaście tysięcy ",IF(W7=9,"dziewiętnaście tysięcy ",""))))</f>
        <v>#REF!</v>
      </c>
      <c r="AE7" s="2"/>
      <c r="AF7" s="9" t="e">
        <f>IF(W6=1,IF(Y7,AC7,IF(Z7,AD7)),IF(Y7,AA7,IF(Z7,AB7,"")))</f>
        <v>#REF!</v>
      </c>
      <c r="AH7" s="3" t="e">
        <f>INT(AH$1/1000)-10*AH6-100*AH5-1000*AH4-10000*AH3</f>
        <v>#REF!</v>
      </c>
      <c r="AI7" s="2"/>
      <c r="AJ7" s="8" t="e">
        <f t="shared" si="6"/>
        <v>#REF!</v>
      </c>
      <c r="AK7" s="8" t="e">
        <f t="shared" si="7"/>
        <v>#REF!</v>
      </c>
      <c r="AL7" s="9" t="e">
        <f>IF(AH7=0,IF(OR(AND(AH6&lt;&gt;0,AH6&lt;&gt;1),AND(AH5&lt;&gt;0,AH6=0)),"tysięcy ",""),IF(AH7=1,IF(AND(AH5=0,AH6=0),"jeden tysiąc ","jeden tysięcy "),IF(AH7=2,"dwa tysiące ",IF(AH7=3,"trzy tysiące ",IF(AH7=4,"cztery tysiące ",IF(AH7=5,"pięć tysięcy ",""))))))</f>
        <v>#REF!</v>
      </c>
      <c r="AM7" s="9" t="e">
        <f>IF(AH7=6,"sześć tysięcy ",IF(AH7=7,"siedem tysięcy ",IF(AH7=8,"osiem tysięcy ",IF(AH7=9,"dziewięć tysięcy ",""))))</f>
        <v>#REF!</v>
      </c>
      <c r="AN7" s="9" t="e">
        <f>IF(AH7=0,"",IF(AH7=1,"jedenaście tysięcy ",IF(AH7=2,"dwanaście tysięcy ",IF(AH7=3,"trzynaście tysięcy ",IF(AH7=4,"czternaście tysięcy ",IF(AH7=5,"piętnaście tysięcy ",""))))))</f>
        <v>#REF!</v>
      </c>
      <c r="AO7" s="9" t="e">
        <f>IF(AH7=6,"szesnaście tysięcy ",IF(AH7=7,"siedemnaście tysięcy ",IF(AH7=8,"osiemnaście tysięcy ",IF(AH7=9,"dziewiętnaście tysięcy ",""))))</f>
        <v>#REF!</v>
      </c>
      <c r="AP7" s="2"/>
      <c r="AQ7" s="9" t="e">
        <f>IF(AH6=1,IF(AJ7,AN7,IF(AK7,AO7)),IF(AJ7,AL7,IF(AK7,AM7,"")))</f>
        <v>#REF!</v>
      </c>
      <c r="AS7" s="3">
        <f>INT(AS$1/1000)-10*AS6-100*AS5-1000*AS4-10000*AS3</f>
        <v>0</v>
      </c>
      <c r="AT7" s="2"/>
      <c r="AU7" s="8">
        <f t="shared" si="8"/>
        <v>1</v>
      </c>
      <c r="AV7" s="8">
        <f t="shared" si="9"/>
        <v>0</v>
      </c>
      <c r="AW7" s="9" t="str">
        <f>IF(AS7=0,IF(OR(AND(AS6&lt;&gt;0,AS6&lt;&gt;1),AND(AS5&lt;&gt;0,AS6=0)),"tysięcy ",""),IF(AS7=1,IF(AND(AS5=0,AS6=0),"jeden tysiąc ","jeden tysięcy "),IF(AS7=2,"dwa tysiące ",IF(AS7=3,"trzy tysiące ",IF(AS7=4,"cztery tysiące ",IF(AS7=5,"pięć tysięcy ",""))))))</f>
        <v/>
      </c>
      <c r="AX7" s="9" t="str">
        <f>IF(AS7=6,"sześć tysięcy ",IF(AS7=7,"siedem tysięcy ",IF(AS7=8,"osiem tysięcy ",IF(AS7=9,"dziewięć tysięcy ",""))))</f>
        <v/>
      </c>
      <c r="AY7" s="9" t="str">
        <f>IF(AS7=0,"",IF(AS7=1,"jedenaście tysięcy ",IF(AS7=2,"dwanaście tysięcy ",IF(AS7=3,"trzynaście tysięcy ",IF(AS7=4,"czternaście tysięcy ",IF(AS7=5,"piętnaście tysięcy ",""))))))</f>
        <v/>
      </c>
      <c r="AZ7" s="9" t="str">
        <f>IF(AS7=6,"szesnaście tysięcy ",IF(AS7=7,"siedemnaście tysięcy ",IF(AS7=8,"osiemnaście tysięcy ",IF(AS7=9,"dziewiętnaście tysięcy ",""))))</f>
        <v/>
      </c>
      <c r="BA7" s="2"/>
      <c r="BB7" s="9" t="str">
        <f>IF(AS6=1,IF(AU7,AY7,IF(AV7,AZ7)),IF(AU7,AW7,IF(AV7,AX7,"")))</f>
        <v/>
      </c>
      <c r="BD7" s="3">
        <f>INT(BD$1/1000)-10*BD6-100*BD5-1000*BD4-10000*BD3</f>
        <v>0</v>
      </c>
      <c r="BE7" s="2"/>
      <c r="BF7" s="8">
        <f t="shared" si="10"/>
        <v>1</v>
      </c>
      <c r="BG7" s="8">
        <f t="shared" si="11"/>
        <v>0</v>
      </c>
      <c r="BH7" s="9" t="str">
        <f>IF(BD7=0,IF(OR(AND(BD6&lt;&gt;0,BD6&lt;&gt;1),AND(BD5&lt;&gt;0,BD6=0)),"tysięcy ",""),IF(BD7=1,IF(AND(BD5=0,BD6=0),"jeden tysiąc ","jeden tysięcy "),IF(BD7=2,"dwa tysiące ",IF(BD7=3,"trzy tysiące ",IF(BD7=4,"cztery tysiące ",IF(BD7=5,"pięć tysięcy ",""))))))</f>
        <v/>
      </c>
      <c r="BI7" s="9" t="str">
        <f>IF(BD7=6,"sześć tysięcy ",IF(BD7=7,"siedem tysięcy ",IF(BD7=8,"osiem tysięcy ",IF(BD7=9,"dziewięć tysięcy ",""))))</f>
        <v/>
      </c>
      <c r="BJ7" s="9" t="str">
        <f>IF(BD7=0,"",IF(BD7=1,"jedenaście tysięcy ",IF(BD7=2,"dwanaście tysięcy ",IF(BD7=3,"trzynaście tysięcy ",IF(BD7=4,"czternaście tysięcy ",IF(BD7=5,"piętnaście tysięcy ",""))))))</f>
        <v/>
      </c>
      <c r="BK7" s="9" t="str">
        <f>IF(BD7=6,"szesnaście tysięcy ",IF(BD7=7,"siedemnaście tysięcy ",IF(BD7=8,"osiemnaście tysięcy ",IF(BD7=9,"dziewiętnaście tysięcy ",""))))</f>
        <v/>
      </c>
      <c r="BL7" s="2"/>
      <c r="BM7" s="9" t="str">
        <f>IF(BD6=1,IF(BF7,BJ7,IF(BG7,BK7)),IF(BF7,BH7,IF(BG7,BI7,"")))</f>
        <v/>
      </c>
      <c r="BO7" s="3">
        <f>INT(BO$1/1000)-10*BO6-100*BO5-1000*BO4-10000*BO3</f>
        <v>0</v>
      </c>
      <c r="BP7" s="2"/>
      <c r="BQ7" s="8">
        <f t="shared" si="12"/>
        <v>1</v>
      </c>
      <c r="BR7" s="8">
        <f t="shared" si="13"/>
        <v>0</v>
      </c>
      <c r="BS7" s="9" t="str">
        <f>IF(BO7=0,IF(OR(AND(BO6&lt;&gt;0,BO6&lt;&gt;1),AND(BO5&lt;&gt;0,BO6=0)),"tysięcy ",""),IF(BO7=1,IF(AND(BO5=0,BO6=0),"jeden tysiąc ","jeden tysięcy "),IF(BO7=2,"dwa tysiące ",IF(BO7=3,"trzy tysiące ",IF(BO7=4,"cztery tysiące ",IF(BO7=5,"pięć tysięcy ",""))))))</f>
        <v/>
      </c>
      <c r="BT7" s="9" t="str">
        <f>IF(BO7=6,"sześć tysięcy ",IF(BO7=7,"siedem tysięcy ",IF(BO7=8,"osiem tysięcy ",IF(BO7=9,"dziewięć tysięcy ",""))))</f>
        <v/>
      </c>
      <c r="BU7" s="9" t="str">
        <f>IF(BO7=0,"",IF(BO7=1,"jedenaście tysięcy ",IF(BO7=2,"dwanaście tysięcy ",IF(BO7=3,"trzynaście tysięcy ",IF(BO7=4,"czternaście tysięcy ",IF(BO7=5,"piętnaście tysięcy ",""))))))</f>
        <v/>
      </c>
      <c r="BV7" s="9" t="str">
        <f>IF(BO7=6,"szesnaście tysięcy ",IF(BO7=7,"siedemnaście tysięcy ",IF(BO7=8,"osiemnaście tysięcy ",IF(BO7=9,"dziewiętnaście tysięcy ",""))))</f>
        <v/>
      </c>
      <c r="BW7" s="2"/>
      <c r="BX7" s="9" t="str">
        <f>IF(BO6=1,IF(BQ7,BU7,IF(BR7,BV7)),IF(BQ7,BS7,IF(BR7,BT7,"")))</f>
        <v/>
      </c>
      <c r="BZ7" s="3">
        <f>INT(BZ$1/1000)-10*BZ6-100*BZ5-1000*BZ4-10000*BZ3</f>
        <v>0</v>
      </c>
      <c r="CA7" s="2"/>
      <c r="CB7" s="8">
        <f t="shared" si="14"/>
        <v>1</v>
      </c>
      <c r="CC7" s="8">
        <f t="shared" si="15"/>
        <v>0</v>
      </c>
      <c r="CD7" s="9" t="str">
        <f>IF(BZ7=0,IF(OR(AND(BZ6&lt;&gt;0,BZ6&lt;&gt;1),AND(BZ5&lt;&gt;0,BZ6=0)),"tysięcy ",""),IF(BZ7=1,IF(AND(BZ5=0,BZ6=0),"jeden tysiąc ","jeden tysięcy "),IF(BZ7=2,"dwa tysiące ",IF(BZ7=3,"trzy tysiące ",IF(BZ7=4,"cztery tysiące ",IF(BZ7=5,"pięć tysięcy ",""))))))</f>
        <v/>
      </c>
      <c r="CE7" s="9" t="str">
        <f>IF(BZ7=6,"sześć tysięcy ",IF(BZ7=7,"siedem tysięcy ",IF(BZ7=8,"osiem tysięcy ",IF(BZ7=9,"dziewięć tysięcy ",""))))</f>
        <v/>
      </c>
      <c r="CF7" s="9" t="str">
        <f>IF(BZ7=0,"",IF(BZ7=1,"jedenaście tysięcy ",IF(BZ7=2,"dwanaście tysięcy ",IF(BZ7=3,"trzynaście tysięcy ",IF(BZ7=4,"czternaście tysięcy ",IF(BZ7=5,"piętnaście tysięcy ",""))))))</f>
        <v/>
      </c>
      <c r="CG7" s="9" t="str">
        <f>IF(BZ7=6,"szesnaście tysięcy ",IF(BZ7=7,"siedemnaście tysięcy ",IF(BZ7=8,"osiemnaście tysięcy ",IF(BZ7=9,"dziewiętnaście tysięcy ",""))))</f>
        <v/>
      </c>
      <c r="CH7" s="2"/>
      <c r="CI7" s="9" t="str">
        <f>IF(BZ6=1,IF(CB7,CF7,IF(CC7,CG7)),IF(CB7,CD7,IF(CC7,CE7,"")))</f>
        <v/>
      </c>
      <c r="CK7" s="3">
        <f>INT(CK$1/1000)-10*CK6-100*CK5-1000*CK4-10000*CK3</f>
        <v>0</v>
      </c>
      <c r="CL7" s="2"/>
      <c r="CM7" s="8">
        <f t="shared" si="16"/>
        <v>1</v>
      </c>
      <c r="CN7" s="8">
        <f t="shared" si="17"/>
        <v>0</v>
      </c>
      <c r="CO7" s="9" t="str">
        <f>IF(CK7=0,IF(OR(AND(CK6&lt;&gt;0,CK6&lt;&gt;1),AND(CK5&lt;&gt;0,CK6=0)),"tysięcy ",""),IF(CK7=1,IF(AND(CK5=0,CK6=0),"jeden tysiąc ","jeden tysięcy "),IF(CK7=2,"dwa tysiące ",IF(CK7=3,"trzy tysiące ",IF(CK7=4,"cztery tysiące ",IF(CK7=5,"pięć tysięcy ",""))))))</f>
        <v/>
      </c>
      <c r="CP7" s="9" t="str">
        <f>IF(CK7=6,"sześć tysięcy ",IF(CK7=7,"siedem tysięcy ",IF(CK7=8,"osiem tysięcy ",IF(CK7=9,"dziewięć tysięcy ",""))))</f>
        <v/>
      </c>
      <c r="CQ7" s="9" t="str">
        <f>IF(CK7=0,"",IF(CK7=1,"jedenaście tysięcy ",IF(CK7=2,"dwanaście tysięcy ",IF(CK7=3,"trzynaście tysięcy ",IF(CK7=4,"czternaście tysięcy ",IF(CK7=5,"piętnaście tysięcy ",""))))))</f>
        <v/>
      </c>
      <c r="CR7" s="9" t="str">
        <f>IF(CK7=6,"szesnaście tysięcy ",IF(CK7=7,"siedemnaście tysięcy ",IF(CK7=8,"osiemnaście tysięcy ",IF(CK7=9,"dziewiętnaście tysięcy ",""))))</f>
        <v/>
      </c>
      <c r="CS7" s="2"/>
      <c r="CT7" s="9" t="str">
        <f>IF(CK6=1,IF(CM7,CQ7,IF(CN7,CR7)),IF(CM7,CO7,IF(CN7,CP7,"")))</f>
        <v/>
      </c>
      <c r="CV7" s="3">
        <f>INT(CV$1/1000)-10*CV6-100*CV5-1000*CV4-10000*CV3</f>
        <v>0</v>
      </c>
      <c r="CW7" s="2"/>
      <c r="CX7" s="8">
        <f t="shared" si="18"/>
        <v>1</v>
      </c>
      <c r="CY7" s="8">
        <f t="shared" si="19"/>
        <v>0</v>
      </c>
      <c r="CZ7" s="9" t="str">
        <f>IF(CV7=0,IF(OR(AND(CV6&lt;&gt;0,CV6&lt;&gt;1),AND(CV5&lt;&gt;0,CV6=0)),"tysięcy ",""),IF(CV7=1,IF(AND(CV5=0,CV6=0),"jeden tysiąc ","jeden tysięcy "),IF(CV7=2,"dwa tysiące ",IF(CV7=3,"trzy tysiące ",IF(CV7=4,"cztery tysiące ",IF(CV7=5,"pięć tysięcy ",""))))))</f>
        <v/>
      </c>
      <c r="DA7" s="9" t="str">
        <f>IF(CV7=6,"sześć tysięcy ",IF(CV7=7,"siedem tysięcy ",IF(CV7=8,"osiem tysięcy ",IF(CV7=9,"dziewięć tysięcy ",""))))</f>
        <v/>
      </c>
      <c r="DB7" s="9" t="str">
        <f>IF(CV7=0,"",IF(CV7=1,"jedenaście tysięcy ",IF(CV7=2,"dwanaście tysięcy ",IF(CV7=3,"trzynaście tysięcy ",IF(CV7=4,"czternaście tysięcy ",IF(CV7=5,"piętnaście tysięcy ",""))))))</f>
        <v/>
      </c>
      <c r="DC7" s="9" t="str">
        <f>IF(CV7=6,"szesnaście tysięcy ",IF(CV7=7,"siedemnaście tysięcy ",IF(CV7=8,"osiemnaście tysięcy ",IF(CV7=9,"dziewiętnaście tysięcy ",""))))</f>
        <v/>
      </c>
      <c r="DD7" s="2"/>
      <c r="DE7" s="9" t="str">
        <f>IF(CV6=1,IF(CX7,DB7,IF(CY7,DC7)),IF(CX7,CZ7,IF(CY7,DA7,"")))</f>
        <v/>
      </c>
      <c r="DG7" s="3">
        <f>INT(DG$1/1000)-10*DG6-100*DG5-1000*DG4-10000*DG3</f>
        <v>0</v>
      </c>
      <c r="DH7" s="2"/>
      <c r="DI7" s="8">
        <f t="shared" si="20"/>
        <v>1</v>
      </c>
      <c r="DJ7" s="8">
        <f t="shared" si="21"/>
        <v>0</v>
      </c>
      <c r="DK7" s="9" t="str">
        <f>IF(DG7=0,IF(OR(AND(DG6&lt;&gt;0,DG6&lt;&gt;1),AND(DG5&lt;&gt;0,DG6=0)),"tysięcy ",""),IF(DG7=1,IF(AND(DG5=0,DG6=0),"jeden tysiąc ","jeden tysięcy "),IF(DG7=2,"dwa tysiące ",IF(DG7=3,"trzy tysiące ",IF(DG7=4,"cztery tysiące ",IF(DG7=5,"pięć tysięcy ",""))))))</f>
        <v/>
      </c>
      <c r="DL7" s="9" t="str">
        <f>IF(DG7=6,"sześć tysięcy ",IF(DG7=7,"siedem tysięcy ",IF(DG7=8,"osiem tysięcy ",IF(DG7=9,"dziewięć tysięcy ",""))))</f>
        <v/>
      </c>
      <c r="DM7" s="9" t="str">
        <f>IF(DG7=0,"",IF(DG7=1,"jedenaście tysięcy ",IF(DG7=2,"dwanaście tysięcy ",IF(DG7=3,"trzynaście tysięcy ",IF(DG7=4,"czternaście tysięcy ",IF(DG7=5,"piętnaście tysięcy ",""))))))</f>
        <v/>
      </c>
      <c r="DN7" s="9" t="str">
        <f>IF(DG7=6,"szesnaście tysięcy ",IF(DG7=7,"siedemnaście tysięcy ",IF(DG7=8,"osiemnaście tysięcy ",IF(DG7=9,"dziewiętnaście tysięcy ",""))))</f>
        <v/>
      </c>
      <c r="DO7" s="2"/>
      <c r="DP7" s="9" t="str">
        <f>IF(DG6=1,IF(DI7,DM7,IF(DJ7,DN7)),IF(DI7,DK7,IF(DJ7,DL7,"")))</f>
        <v/>
      </c>
      <c r="DR7" s="3">
        <f>INT(DR$1/1000)-10*DR6-100*DR5-1000*DR4-10000*DR3</f>
        <v>0</v>
      </c>
      <c r="DS7" s="2"/>
      <c r="DT7" s="8">
        <f t="shared" si="22"/>
        <v>1</v>
      </c>
      <c r="DU7" s="8">
        <f t="shared" si="23"/>
        <v>0</v>
      </c>
      <c r="DV7" s="9" t="str">
        <f>IF(DR7=0,IF(OR(AND(DR6&lt;&gt;0,DR6&lt;&gt;1),AND(DR5&lt;&gt;0,DR6=0)),"tysięcy ",""),IF(DR7=1,IF(AND(DR5=0,DR6=0),"jeden tysiąc ","jeden tysięcy "),IF(DR7=2,"dwa tysiące ",IF(DR7=3,"trzy tysiące ",IF(DR7=4,"cztery tysiące ",IF(DR7=5,"pięć tysięcy ",""))))))</f>
        <v/>
      </c>
      <c r="DW7" s="9" t="str">
        <f>IF(DR7=6,"sześć tysięcy ",IF(DR7=7,"siedem tysięcy ",IF(DR7=8,"osiem tysięcy ",IF(DR7=9,"dziewięć tysięcy ",""))))</f>
        <v/>
      </c>
      <c r="DX7" s="9" t="str">
        <f>IF(DR7=0,"",IF(DR7=1,"jedenaście tysięcy ",IF(DR7=2,"dwanaście tysięcy ",IF(DR7=3,"trzynaście tysięcy ",IF(DR7=4,"czternaście tysięcy ",IF(DR7=5,"piętnaście tysięcy ",""))))))</f>
        <v/>
      </c>
      <c r="DY7" s="9" t="str">
        <f>IF(DR7=6,"szesnaście tysięcy ",IF(DR7=7,"siedemnaście tysięcy ",IF(DR7=8,"osiemnaście tysięcy ",IF(DR7=9,"dziewiętnaście tysięcy ",""))))</f>
        <v/>
      </c>
      <c r="DZ7" s="2"/>
      <c r="EA7" s="9" t="str">
        <f>IF(DR6=1,IF(DT7,DX7,IF(DU7,DY7)),IF(DT7,DV7,IF(DU7,DW7,"")))</f>
        <v/>
      </c>
      <c r="EC7" s="3">
        <f>INT(EC$1/1000)-10*EC6-100*EC5-1000*EC4-10000*EC3</f>
        <v>0</v>
      </c>
      <c r="ED7" s="2"/>
      <c r="EE7" s="8">
        <f t="shared" si="24"/>
        <v>1</v>
      </c>
      <c r="EF7" s="8">
        <f t="shared" si="25"/>
        <v>0</v>
      </c>
      <c r="EG7" s="9" t="str">
        <f>IF(EC7=0,IF(OR(AND(EC6&lt;&gt;0,EC6&lt;&gt;1),AND(EC5&lt;&gt;0,EC6=0)),"tysięcy ",""),IF(EC7=1,IF(AND(EC5=0,EC6=0),"jeden tysiąc ","jeden tysięcy "),IF(EC7=2,"dwa tysiące ",IF(EC7=3,"trzy tysiące ",IF(EC7=4,"cztery tysiące ",IF(EC7=5,"pięć tysięcy ",""))))))</f>
        <v/>
      </c>
      <c r="EH7" s="9" t="str">
        <f>IF(EC7=6,"sześć tysięcy ",IF(EC7=7,"siedem tysięcy ",IF(EC7=8,"osiem tysięcy ",IF(EC7=9,"dziewięć tysięcy ",""))))</f>
        <v/>
      </c>
      <c r="EI7" s="9" t="str">
        <f>IF(EC7=0,"",IF(EC7=1,"jedenaście tysięcy ",IF(EC7=2,"dwanaście tysięcy ",IF(EC7=3,"trzynaście tysięcy ",IF(EC7=4,"czternaście tysięcy ",IF(EC7=5,"piętnaście tysięcy ",""))))))</f>
        <v/>
      </c>
      <c r="EJ7" s="9" t="str">
        <f>IF(EC7=6,"szesnaście tysięcy ",IF(EC7=7,"siedemnaście tysięcy ",IF(EC7=8,"osiemnaście tysięcy ",IF(EC7=9,"dziewiętnaście tysięcy ",""))))</f>
        <v/>
      </c>
      <c r="EK7" s="2"/>
      <c r="EL7" s="9" t="str">
        <f>IF(EC6=1,IF(EE7,EI7,IF(EF7,EJ7)),IF(EE7,EG7,IF(EF7,EH7,"")))</f>
        <v/>
      </c>
      <c r="EN7" s="3">
        <f>INT(EN$1/1000)-10*EN6-100*EN5-1000*EN4-10000*EN3</f>
        <v>0</v>
      </c>
      <c r="EO7" s="2"/>
      <c r="EP7" s="8">
        <f t="shared" si="26"/>
        <v>1</v>
      </c>
      <c r="EQ7" s="8">
        <f t="shared" si="27"/>
        <v>0</v>
      </c>
      <c r="ER7" s="9" t="str">
        <f>IF(EN7=0,IF(OR(AND(EN6&lt;&gt;0,EN6&lt;&gt;1),AND(EN5&lt;&gt;0,EN6=0)),"tysięcy ",""),IF(EN7=1,IF(AND(EN5=0,EN6=0),"jeden tysiąc ","jeden tysięcy "),IF(EN7=2,"dwa tysiące ",IF(EN7=3,"trzy tysiące ",IF(EN7=4,"cztery tysiące ",IF(EN7=5,"pięć tysięcy ",""))))))</f>
        <v/>
      </c>
      <c r="ES7" s="9" t="str">
        <f>IF(EN7=6,"sześć tysięcy ",IF(EN7=7,"siedem tysięcy ",IF(EN7=8,"osiem tysięcy ",IF(EN7=9,"dziewięć tysięcy ",""))))</f>
        <v/>
      </c>
      <c r="ET7" s="9" t="str">
        <f>IF(EN7=0,"",IF(EN7=1,"jedenaście tysięcy ",IF(EN7=2,"dwanaście tysięcy ",IF(EN7=3,"trzynaście tysięcy ",IF(EN7=4,"czternaście tysięcy ",IF(EN7=5,"piętnaście tysięcy ",""))))))</f>
        <v/>
      </c>
      <c r="EU7" s="9" t="str">
        <f>IF(EN7=6,"szesnaście tysięcy ",IF(EN7=7,"siedemnaście tysięcy ",IF(EN7=8,"osiemnaście tysięcy ",IF(EN7=9,"dziewiętnaście tysięcy ",""))))</f>
        <v/>
      </c>
      <c r="EV7" s="2"/>
      <c r="EW7" s="9" t="str">
        <f>IF(EN6=1,IF(EP7,ET7,IF(EQ7,EU7)),IF(EP7,ER7,IF(EQ7,ES7,"")))</f>
        <v/>
      </c>
      <c r="EY7" s="3">
        <f>INT(EY$1/1000)-10*EY6-100*EY5-1000*EY4-10000*EY3</f>
        <v>0</v>
      </c>
      <c r="EZ7" s="2"/>
      <c r="FA7" s="8">
        <f t="shared" si="28"/>
        <v>1</v>
      </c>
      <c r="FB7" s="8">
        <f t="shared" si="29"/>
        <v>0</v>
      </c>
      <c r="FC7" s="9" t="str">
        <f>IF(EY7=0,IF(OR(AND(EY6&lt;&gt;0,EY6&lt;&gt;1),AND(EY5&lt;&gt;0,EY6=0)),"tysięcy ",""),IF(EY7=1,IF(AND(EY5=0,EY6=0),"jeden tysiąc ","jeden tysięcy "),IF(EY7=2,"dwa tysiące ",IF(EY7=3,"trzy tysiące ",IF(EY7=4,"cztery tysiące ",IF(EY7=5,"pięć tysięcy ",""))))))</f>
        <v/>
      </c>
      <c r="FD7" s="9" t="str">
        <f>IF(EY7=6,"sześć tysięcy ",IF(EY7=7,"siedem tysięcy ",IF(EY7=8,"osiem tysięcy ",IF(EY7=9,"dziewięć tysięcy ",""))))</f>
        <v/>
      </c>
      <c r="FE7" s="9" t="str">
        <f>IF(EY7=0,"",IF(EY7=1,"jedenaście tysięcy ",IF(EY7=2,"dwanaście tysięcy ",IF(EY7=3,"trzynaście tysięcy ",IF(EY7=4,"czternaście tysięcy ",IF(EY7=5,"piętnaście tysięcy ",""))))))</f>
        <v/>
      </c>
      <c r="FF7" s="9" t="str">
        <f>IF(EY7=6,"szesnaście tysięcy ",IF(EY7=7,"siedemnaście tysięcy ",IF(EY7=8,"osiemnaście tysięcy ",IF(EY7=9,"dziewiętnaście tysięcy ",""))))</f>
        <v/>
      </c>
      <c r="FG7" s="2"/>
      <c r="FH7" s="9" t="str">
        <f>IF(EY6=1,IF(FA7,FE7,IF(FB7,FF7)),IF(FA7,FC7,IF(FB7,FD7,"")))</f>
        <v/>
      </c>
      <c r="FJ7" s="3">
        <f>INT(FJ$1/1000)-10*FJ6-100*FJ5-1000*FJ4-10000*FJ3</f>
        <v>0</v>
      </c>
      <c r="FK7" s="2"/>
      <c r="FL7" s="8">
        <f t="shared" si="30"/>
        <v>1</v>
      </c>
      <c r="FM7" s="8">
        <f t="shared" si="31"/>
        <v>0</v>
      </c>
      <c r="FN7" s="9" t="str">
        <f>IF(FJ7=0,IF(OR(AND(FJ6&lt;&gt;0,FJ6&lt;&gt;1),AND(FJ5&lt;&gt;0,FJ6=0)),"tysięcy ",""),IF(FJ7=1,IF(AND(FJ5=0,FJ6=0),"jeden tysiąc ","jeden tysięcy "),IF(FJ7=2,"dwa tysiące ",IF(FJ7=3,"trzy tysiące ",IF(FJ7=4,"cztery tysiące ",IF(FJ7=5,"pięć tysięcy ",""))))))</f>
        <v/>
      </c>
      <c r="FO7" s="9" t="str">
        <f>IF(FJ7=6,"sześć tysięcy ",IF(FJ7=7,"siedem tysięcy ",IF(FJ7=8,"osiem tysięcy ",IF(FJ7=9,"dziewięć tysięcy ",""))))</f>
        <v/>
      </c>
      <c r="FP7" s="9" t="str">
        <f>IF(FJ7=0,"",IF(FJ7=1,"jedenaście tysięcy ",IF(FJ7=2,"dwanaście tysięcy ",IF(FJ7=3,"trzynaście tysięcy ",IF(FJ7=4,"czternaście tysięcy ",IF(FJ7=5,"piętnaście tysięcy ",""))))))</f>
        <v/>
      </c>
      <c r="FQ7" s="9" t="str">
        <f>IF(FJ7=6,"szesnaście tysięcy ",IF(FJ7=7,"siedemnaście tysięcy ",IF(FJ7=8,"osiemnaście tysięcy ",IF(FJ7=9,"dziewiętnaście tysięcy ",""))))</f>
        <v/>
      </c>
      <c r="FR7" s="2"/>
      <c r="FS7" s="9" t="str">
        <f>IF(FJ6=1,IF(FL7,FP7,IF(FM7,FQ7)),IF(FL7,FN7,IF(FM7,FO7,"")))</f>
        <v/>
      </c>
      <c r="FU7" s="3">
        <f>INT(FU$1/1000)-10*FU6-100*FU5-1000*FU4-10000*FU3</f>
        <v>0</v>
      </c>
      <c r="FV7" s="2"/>
      <c r="FW7" s="8">
        <f t="shared" si="32"/>
        <v>1</v>
      </c>
      <c r="FX7" s="8">
        <f t="shared" si="33"/>
        <v>0</v>
      </c>
      <c r="FY7" s="9" t="str">
        <f>IF(FU7=0,IF(OR(AND(FU6&lt;&gt;0,FU6&lt;&gt;1),AND(FU5&lt;&gt;0,FU6=0)),"tysięcy ",""),IF(FU7=1,IF(AND(FU5=0,FU6=0),"jeden tysiąc ","jeden tysięcy "),IF(FU7=2,"dwa tysiące ",IF(FU7=3,"trzy tysiące ",IF(FU7=4,"cztery tysiące ",IF(FU7=5,"pięć tysięcy ",""))))))</f>
        <v/>
      </c>
      <c r="FZ7" s="9" t="str">
        <f>IF(FU7=6,"sześć tysięcy ",IF(FU7=7,"siedem tysięcy ",IF(FU7=8,"osiem tysięcy ",IF(FU7=9,"dziewięć tysięcy ",""))))</f>
        <v/>
      </c>
      <c r="GA7" s="9" t="str">
        <f>IF(FU7=0,"",IF(FU7=1,"jedenaście tysięcy ",IF(FU7=2,"dwanaście tysięcy ",IF(FU7=3,"trzynaście tysięcy ",IF(FU7=4,"czternaście tysięcy ",IF(FU7=5,"piętnaście tysięcy ",""))))))</f>
        <v/>
      </c>
      <c r="GB7" s="9" t="str">
        <f>IF(FU7=6,"szesnaście tysięcy ",IF(FU7=7,"siedemnaście tysięcy ",IF(FU7=8,"osiemnaście tysięcy ",IF(FU7=9,"dziewiętnaście tysięcy ",""))))</f>
        <v/>
      </c>
      <c r="GC7" s="2"/>
      <c r="GD7" s="9" t="str">
        <f>IF(FU6=1,IF(FW7,GA7,IF(FX7,GB7)),IF(FW7,FY7,IF(FX7,FZ7,"")))</f>
        <v/>
      </c>
    </row>
    <row r="8" spans="1:186" x14ac:dyDescent="0.35">
      <c r="A8" s="2">
        <f>INT(A$1/100)-10*A7-100*A6-1000*A5-10000*A4-100000*A3</f>
        <v>0</v>
      </c>
      <c r="B8" s="2"/>
      <c r="C8" s="8">
        <f t="shared" si="0"/>
        <v>1</v>
      </c>
      <c r="D8" s="8">
        <f t="shared" si="1"/>
        <v>0</v>
      </c>
      <c r="E8" s="9" t="str">
        <f>IF(A8=0,"",IF(A8=1,"sto ",IF(A8=2,"dwieście ",IF(A8=3,"trzysta ",IF(A8=4,"czterysta ",IF(A8=5,"pięćset ",""))))))</f>
        <v/>
      </c>
      <c r="F8" s="9" t="str">
        <f>IF(A8=6,"sześćset ",IF(A8=7,"siedemset ",IF(A8=8,"osiemset ",IF(A8=9,"dziewięćset ",""))))</f>
        <v/>
      </c>
      <c r="G8" s="2"/>
      <c r="H8" s="2"/>
      <c r="I8" s="2"/>
      <c r="J8" s="9" t="str">
        <f>IF(C8,E8&amp;I8,IF(D8,F8&amp;I8,""))</f>
        <v/>
      </c>
      <c r="L8" s="2" t="e">
        <f>INT(L$1/100)-10*L7-100*L6-1000*L5-10000*L4-100000*L3</f>
        <v>#REF!</v>
      </c>
      <c r="M8" s="2"/>
      <c r="N8" s="8" t="e">
        <f t="shared" si="2"/>
        <v>#REF!</v>
      </c>
      <c r="O8" s="8" t="e">
        <f t="shared" si="3"/>
        <v>#REF!</v>
      </c>
      <c r="P8" s="9" t="e">
        <f>IF(L8=0,"",IF(L8=1,"sto ",IF(L8=2,"dwieście ",IF(L8=3,"trzysta ",IF(L8=4,"czterysta ",IF(L8=5,"pięćset ",""))))))</f>
        <v>#REF!</v>
      </c>
      <c r="Q8" s="9" t="e">
        <f>IF(L8=6,"sześćset ",IF(L8=7,"siedemset ",IF(L8=8,"osiemset ",IF(L8=9,"dziewięćset ",""))))</f>
        <v>#REF!</v>
      </c>
      <c r="R8" s="2"/>
      <c r="S8" s="2"/>
      <c r="T8" s="2"/>
      <c r="U8" s="9" t="e">
        <f>IF(N8,P8&amp;T8,IF(O8,Q8&amp;T8,""))</f>
        <v>#REF!</v>
      </c>
      <c r="W8" s="2" t="e">
        <f>INT(W$1/100)-10*W7-100*W6-1000*W5-10000*W4-100000*W3</f>
        <v>#REF!</v>
      </c>
      <c r="X8" s="2"/>
      <c r="Y8" s="8" t="e">
        <f t="shared" si="4"/>
        <v>#REF!</v>
      </c>
      <c r="Z8" s="8" t="e">
        <f t="shared" si="5"/>
        <v>#REF!</v>
      </c>
      <c r="AA8" s="9" t="e">
        <f>IF(W8=0,"",IF(W8=1,"sto ",IF(W8=2,"dwieście ",IF(W8=3,"trzysta ",IF(W8=4,"czterysta ",IF(W8=5,"pięćset ",""))))))</f>
        <v>#REF!</v>
      </c>
      <c r="AB8" s="9" t="e">
        <f>IF(W8=6,"sześćset ",IF(W8=7,"siedemset ",IF(W8=8,"osiemset ",IF(W8=9,"dziewięćset ",""))))</f>
        <v>#REF!</v>
      </c>
      <c r="AC8" s="2"/>
      <c r="AD8" s="2"/>
      <c r="AE8" s="2"/>
      <c r="AF8" s="9" t="e">
        <f>IF(Y8,AA8&amp;AE8,IF(Z8,AB8&amp;AE8,""))</f>
        <v>#REF!</v>
      </c>
      <c r="AH8" s="2" t="e">
        <f>INT(AH$1/100)-10*AH7-100*AH6-1000*AH5-10000*AH4-100000*AH3</f>
        <v>#REF!</v>
      </c>
      <c r="AI8" s="2"/>
      <c r="AJ8" s="8" t="e">
        <f t="shared" si="6"/>
        <v>#REF!</v>
      </c>
      <c r="AK8" s="8" t="e">
        <f t="shared" si="7"/>
        <v>#REF!</v>
      </c>
      <c r="AL8" s="9" t="e">
        <f>IF(AH8=0,"",IF(AH8=1,"sto ",IF(AH8=2,"dwieście ",IF(AH8=3,"trzysta ",IF(AH8=4,"czterysta ",IF(AH8=5,"pięćset ",""))))))</f>
        <v>#REF!</v>
      </c>
      <c r="AM8" s="9" t="e">
        <f>IF(AH8=6,"sześćset ",IF(AH8=7,"siedemset ",IF(AH8=8,"osiemset ",IF(AH8=9,"dziewięćset ",""))))</f>
        <v>#REF!</v>
      </c>
      <c r="AN8" s="2"/>
      <c r="AO8" s="2"/>
      <c r="AP8" s="2"/>
      <c r="AQ8" s="9" t="e">
        <f>IF(AJ8,AL8&amp;AP8,IF(AK8,AM8&amp;AP8,""))</f>
        <v>#REF!</v>
      </c>
      <c r="AS8" s="2">
        <f>INT(AS$1/100)-10*AS7-100*AS6-1000*AS5-10000*AS4-100000*AS3</f>
        <v>0</v>
      </c>
      <c r="AT8" s="2"/>
      <c r="AU8" s="8">
        <f t="shared" si="8"/>
        <v>1</v>
      </c>
      <c r="AV8" s="8">
        <f t="shared" si="9"/>
        <v>0</v>
      </c>
      <c r="AW8" s="9" t="str">
        <f>IF(AS8=0,"",IF(AS8=1,"sto ",IF(AS8=2,"dwieście ",IF(AS8=3,"trzysta ",IF(AS8=4,"czterysta ",IF(AS8=5,"pięćset ",""))))))</f>
        <v/>
      </c>
      <c r="AX8" s="9" t="str">
        <f>IF(AS8=6,"sześćset ",IF(AS8=7,"siedemset ",IF(AS8=8,"osiemset ",IF(AS8=9,"dziewięćset ",""))))</f>
        <v/>
      </c>
      <c r="AY8" s="2"/>
      <c r="AZ8" s="2"/>
      <c r="BA8" s="2"/>
      <c r="BB8" s="9" t="str">
        <f>IF(AU8,AW8&amp;BA8,IF(AV8,AX8&amp;BA8,""))</f>
        <v/>
      </c>
      <c r="BD8" s="2">
        <f>INT(BD$1/100)-10*BD7-100*BD6-1000*BD5-10000*BD4-100000*BD3</f>
        <v>0</v>
      </c>
      <c r="BE8" s="2"/>
      <c r="BF8" s="8">
        <f t="shared" si="10"/>
        <v>1</v>
      </c>
      <c r="BG8" s="8">
        <f t="shared" si="11"/>
        <v>0</v>
      </c>
      <c r="BH8" s="9" t="str">
        <f>IF(BD8=0,"",IF(BD8=1,"sto ",IF(BD8=2,"dwieście ",IF(BD8=3,"trzysta ",IF(BD8=4,"czterysta ",IF(BD8=5,"pięćset ",""))))))</f>
        <v/>
      </c>
      <c r="BI8" s="9" t="str">
        <f>IF(BD8=6,"sześćset ",IF(BD8=7,"siedemset ",IF(BD8=8,"osiemset ",IF(BD8=9,"dziewięćset ",""))))</f>
        <v/>
      </c>
      <c r="BJ8" s="2"/>
      <c r="BK8" s="2"/>
      <c r="BL8" s="2"/>
      <c r="BM8" s="9" t="str">
        <f>IF(BF8,BH8&amp;BL8,IF(BG8,BI8&amp;BL8,""))</f>
        <v/>
      </c>
      <c r="BO8" s="2">
        <f>INT(BO$1/100)-10*BO7-100*BO6-1000*BO5-10000*BO4-100000*BO3</f>
        <v>0</v>
      </c>
      <c r="BP8" s="2"/>
      <c r="BQ8" s="8">
        <f t="shared" si="12"/>
        <v>1</v>
      </c>
      <c r="BR8" s="8">
        <f t="shared" si="13"/>
        <v>0</v>
      </c>
      <c r="BS8" s="9" t="str">
        <f>IF(BO8=0,"",IF(BO8=1,"sto ",IF(BO8=2,"dwieście ",IF(BO8=3,"trzysta ",IF(BO8=4,"czterysta ",IF(BO8=5,"pięćset ",""))))))</f>
        <v/>
      </c>
      <c r="BT8" s="9" t="str">
        <f>IF(BO8=6,"sześćset ",IF(BO8=7,"siedemset ",IF(BO8=8,"osiemset ",IF(BO8=9,"dziewięćset ",""))))</f>
        <v/>
      </c>
      <c r="BU8" s="2"/>
      <c r="BV8" s="2"/>
      <c r="BW8" s="2"/>
      <c r="BX8" s="9" t="str">
        <f>IF(BQ8,BS8&amp;BW8,IF(BR8,BT8&amp;BW8,""))</f>
        <v/>
      </c>
      <c r="BZ8" s="2">
        <f>INT(BZ$1/100)-10*BZ7-100*BZ6-1000*BZ5-10000*BZ4-100000*BZ3</f>
        <v>0</v>
      </c>
      <c r="CA8" s="2"/>
      <c r="CB8" s="8">
        <f t="shared" si="14"/>
        <v>1</v>
      </c>
      <c r="CC8" s="8">
        <f t="shared" si="15"/>
        <v>0</v>
      </c>
      <c r="CD8" s="9" t="str">
        <f>IF(BZ8=0,"",IF(BZ8=1,"sto ",IF(BZ8=2,"dwieście ",IF(BZ8=3,"trzysta ",IF(BZ8=4,"czterysta ",IF(BZ8=5,"pięćset ",""))))))</f>
        <v/>
      </c>
      <c r="CE8" s="9" t="str">
        <f>IF(BZ8=6,"sześćset ",IF(BZ8=7,"siedemset ",IF(BZ8=8,"osiemset ",IF(BZ8=9,"dziewięćset ",""))))</f>
        <v/>
      </c>
      <c r="CF8" s="2"/>
      <c r="CG8" s="2"/>
      <c r="CH8" s="2"/>
      <c r="CI8" s="9" t="str">
        <f>IF(CB8,CD8&amp;CH8,IF(CC8,CE8&amp;CH8,""))</f>
        <v/>
      </c>
      <c r="CK8" s="2">
        <f>INT(CK$1/100)-10*CK7-100*CK6-1000*CK5-10000*CK4-100000*CK3</f>
        <v>0</v>
      </c>
      <c r="CL8" s="2"/>
      <c r="CM8" s="8">
        <f t="shared" si="16"/>
        <v>1</v>
      </c>
      <c r="CN8" s="8">
        <f t="shared" si="17"/>
        <v>0</v>
      </c>
      <c r="CO8" s="9" t="str">
        <f>IF(CK8=0,"",IF(CK8=1,"sto ",IF(CK8=2,"dwieście ",IF(CK8=3,"trzysta ",IF(CK8=4,"czterysta ",IF(CK8=5,"pięćset ",""))))))</f>
        <v/>
      </c>
      <c r="CP8" s="9" t="str">
        <f>IF(CK8=6,"sześćset ",IF(CK8=7,"siedemset ",IF(CK8=8,"osiemset ",IF(CK8=9,"dziewięćset ",""))))</f>
        <v/>
      </c>
      <c r="CQ8" s="2"/>
      <c r="CR8" s="2"/>
      <c r="CS8" s="2"/>
      <c r="CT8" s="9" t="str">
        <f>IF(CM8,CO8&amp;CS8,IF(CN8,CP8&amp;CS8,""))</f>
        <v/>
      </c>
      <c r="CV8" s="2">
        <f>INT(CV$1/100)-10*CV7-100*CV6-1000*CV5-10000*CV4-100000*CV3</f>
        <v>0</v>
      </c>
      <c r="CW8" s="2"/>
      <c r="CX8" s="8">
        <f t="shared" si="18"/>
        <v>1</v>
      </c>
      <c r="CY8" s="8">
        <f t="shared" si="19"/>
        <v>0</v>
      </c>
      <c r="CZ8" s="9" t="str">
        <f>IF(CV8=0,"",IF(CV8=1,"sto ",IF(CV8=2,"dwieście ",IF(CV8=3,"trzysta ",IF(CV8=4,"czterysta ",IF(CV8=5,"pięćset ",""))))))</f>
        <v/>
      </c>
      <c r="DA8" s="9" t="str">
        <f>IF(CV8=6,"sześćset ",IF(CV8=7,"siedemset ",IF(CV8=8,"osiemset ",IF(CV8=9,"dziewięćset ",""))))</f>
        <v/>
      </c>
      <c r="DB8" s="2"/>
      <c r="DC8" s="2"/>
      <c r="DD8" s="2"/>
      <c r="DE8" s="9" t="str">
        <f>IF(CX8,CZ8&amp;DD8,IF(CY8,DA8&amp;DD8,""))</f>
        <v/>
      </c>
      <c r="DG8" s="2">
        <f>INT(DG$1/100)-10*DG7-100*DG6-1000*DG5-10000*DG4-100000*DG3</f>
        <v>0</v>
      </c>
      <c r="DH8" s="2"/>
      <c r="DI8" s="8">
        <f t="shared" si="20"/>
        <v>1</v>
      </c>
      <c r="DJ8" s="8">
        <f t="shared" si="21"/>
        <v>0</v>
      </c>
      <c r="DK8" s="9" t="str">
        <f>IF(DG8=0,"",IF(DG8=1,"sto ",IF(DG8=2,"dwieście ",IF(DG8=3,"trzysta ",IF(DG8=4,"czterysta ",IF(DG8=5,"pięćset ",""))))))</f>
        <v/>
      </c>
      <c r="DL8" s="9" t="str">
        <f>IF(DG8=6,"sześćset ",IF(DG8=7,"siedemset ",IF(DG8=8,"osiemset ",IF(DG8=9,"dziewięćset ",""))))</f>
        <v/>
      </c>
      <c r="DM8" s="2"/>
      <c r="DN8" s="2"/>
      <c r="DO8" s="2"/>
      <c r="DP8" s="9" t="str">
        <f>IF(DI8,DK8&amp;DO8,IF(DJ8,DL8&amp;DO8,""))</f>
        <v/>
      </c>
      <c r="DR8" s="2">
        <f>INT(DR$1/100)-10*DR7-100*DR6-1000*DR5-10000*DR4-100000*DR3</f>
        <v>0</v>
      </c>
      <c r="DS8" s="2"/>
      <c r="DT8" s="8">
        <f t="shared" si="22"/>
        <v>1</v>
      </c>
      <c r="DU8" s="8">
        <f t="shared" si="23"/>
        <v>0</v>
      </c>
      <c r="DV8" s="9" t="str">
        <f>IF(DR8=0,"",IF(DR8=1,"sto ",IF(DR8=2,"dwieście ",IF(DR8=3,"trzysta ",IF(DR8=4,"czterysta ",IF(DR8=5,"pięćset ",""))))))</f>
        <v/>
      </c>
      <c r="DW8" s="9" t="str">
        <f>IF(DR8=6,"sześćset ",IF(DR8=7,"siedemset ",IF(DR8=8,"osiemset ",IF(DR8=9,"dziewięćset ",""))))</f>
        <v/>
      </c>
      <c r="DX8" s="2"/>
      <c r="DY8" s="2"/>
      <c r="DZ8" s="2"/>
      <c r="EA8" s="9" t="str">
        <f>IF(DT8,DV8&amp;DZ8,IF(DU8,DW8&amp;DZ8,""))</f>
        <v/>
      </c>
      <c r="EC8" s="2">
        <f>INT(EC$1/100)-10*EC7-100*EC6-1000*EC5-10000*EC4-100000*EC3</f>
        <v>0</v>
      </c>
      <c r="ED8" s="2"/>
      <c r="EE8" s="8">
        <f t="shared" si="24"/>
        <v>1</v>
      </c>
      <c r="EF8" s="8">
        <f t="shared" si="25"/>
        <v>0</v>
      </c>
      <c r="EG8" s="9" t="str">
        <f>IF(EC8=0,"",IF(EC8=1,"sto ",IF(EC8=2,"dwieście ",IF(EC8=3,"trzysta ",IF(EC8=4,"czterysta ",IF(EC8=5,"pięćset ",""))))))</f>
        <v/>
      </c>
      <c r="EH8" s="9" t="str">
        <f>IF(EC8=6,"sześćset ",IF(EC8=7,"siedemset ",IF(EC8=8,"osiemset ",IF(EC8=9,"dziewięćset ",""))))</f>
        <v/>
      </c>
      <c r="EI8" s="2"/>
      <c r="EJ8" s="2"/>
      <c r="EK8" s="2"/>
      <c r="EL8" s="9" t="str">
        <f>IF(EE8,EG8&amp;EK8,IF(EF8,EH8&amp;EK8,""))</f>
        <v/>
      </c>
      <c r="EN8" s="2">
        <f>INT(EN$1/100)-10*EN7-100*EN6-1000*EN5-10000*EN4-100000*EN3</f>
        <v>0</v>
      </c>
      <c r="EO8" s="2"/>
      <c r="EP8" s="8">
        <f t="shared" si="26"/>
        <v>1</v>
      </c>
      <c r="EQ8" s="8">
        <f t="shared" si="27"/>
        <v>0</v>
      </c>
      <c r="ER8" s="9" t="str">
        <f>IF(EN8=0,"",IF(EN8=1,"sto ",IF(EN8=2,"dwieście ",IF(EN8=3,"trzysta ",IF(EN8=4,"czterysta ",IF(EN8=5,"pięćset ",""))))))</f>
        <v/>
      </c>
      <c r="ES8" s="9" t="str">
        <f>IF(EN8=6,"sześćset ",IF(EN8=7,"siedemset ",IF(EN8=8,"osiemset ",IF(EN8=9,"dziewięćset ",""))))</f>
        <v/>
      </c>
      <c r="ET8" s="2"/>
      <c r="EU8" s="2"/>
      <c r="EV8" s="2"/>
      <c r="EW8" s="9" t="str">
        <f>IF(EP8,ER8&amp;EV8,IF(EQ8,ES8&amp;EV8,""))</f>
        <v/>
      </c>
      <c r="EY8" s="2">
        <f>INT(EY$1/100)-10*EY7-100*EY6-1000*EY5-10000*EY4-100000*EY3</f>
        <v>0</v>
      </c>
      <c r="EZ8" s="2"/>
      <c r="FA8" s="8">
        <f t="shared" si="28"/>
        <v>1</v>
      </c>
      <c r="FB8" s="8">
        <f t="shared" si="29"/>
        <v>0</v>
      </c>
      <c r="FC8" s="9" t="str">
        <f>IF(EY8=0,"",IF(EY8=1,"sto ",IF(EY8=2,"dwieście ",IF(EY8=3,"trzysta ",IF(EY8=4,"czterysta ",IF(EY8=5,"pięćset ",""))))))</f>
        <v/>
      </c>
      <c r="FD8" s="9" t="str">
        <f>IF(EY8=6,"sześćset ",IF(EY8=7,"siedemset ",IF(EY8=8,"osiemset ",IF(EY8=9,"dziewięćset ",""))))</f>
        <v/>
      </c>
      <c r="FE8" s="2"/>
      <c r="FF8" s="2"/>
      <c r="FG8" s="2"/>
      <c r="FH8" s="9" t="str">
        <f>IF(FA8,FC8&amp;FG8,IF(FB8,FD8&amp;FG8,""))</f>
        <v/>
      </c>
      <c r="FJ8" s="2">
        <f>INT(FJ$1/100)-10*FJ7-100*FJ6-1000*FJ5-10000*FJ4-100000*FJ3</f>
        <v>0</v>
      </c>
      <c r="FK8" s="2"/>
      <c r="FL8" s="8">
        <f t="shared" si="30"/>
        <v>1</v>
      </c>
      <c r="FM8" s="8">
        <f t="shared" si="31"/>
        <v>0</v>
      </c>
      <c r="FN8" s="9" t="str">
        <f>IF(FJ8=0,"",IF(FJ8=1,"sto ",IF(FJ8=2,"dwieście ",IF(FJ8=3,"trzysta ",IF(FJ8=4,"czterysta ",IF(FJ8=5,"pięćset ",""))))))</f>
        <v/>
      </c>
      <c r="FO8" s="9" t="str">
        <f>IF(FJ8=6,"sześćset ",IF(FJ8=7,"siedemset ",IF(FJ8=8,"osiemset ",IF(FJ8=9,"dziewięćset ",""))))</f>
        <v/>
      </c>
      <c r="FP8" s="2"/>
      <c r="FQ8" s="2"/>
      <c r="FR8" s="2"/>
      <c r="FS8" s="9" t="str">
        <f>IF(FL8,FN8&amp;FR8,IF(FM8,FO8&amp;FR8,""))</f>
        <v/>
      </c>
      <c r="FU8" s="2">
        <f>INT(FU$1/100)-10*FU7-100*FU6-1000*FU5-10000*FU4-100000*FU3</f>
        <v>0</v>
      </c>
      <c r="FV8" s="2"/>
      <c r="FW8" s="8">
        <f t="shared" si="32"/>
        <v>1</v>
      </c>
      <c r="FX8" s="8">
        <f t="shared" si="33"/>
        <v>0</v>
      </c>
      <c r="FY8" s="9" t="str">
        <f>IF(FU8=0,"",IF(FU8=1,"sto ",IF(FU8=2,"dwieście ",IF(FU8=3,"trzysta ",IF(FU8=4,"czterysta ",IF(FU8=5,"pięćset ",""))))))</f>
        <v/>
      </c>
      <c r="FZ8" s="9" t="str">
        <f>IF(FU8=6,"sześćset ",IF(FU8=7,"siedemset ",IF(FU8=8,"osiemset ",IF(FU8=9,"dziewięćset ",""))))</f>
        <v/>
      </c>
      <c r="GA8" s="2"/>
      <c r="GB8" s="2"/>
      <c r="GC8" s="2"/>
      <c r="GD8" s="9" t="str">
        <f>IF(FW8,FY8&amp;GC8,IF(FX8,FZ8&amp;GC8,""))</f>
        <v/>
      </c>
    </row>
    <row r="9" spans="1:186" x14ac:dyDescent="0.35">
      <c r="A9" s="2">
        <f>INT(A$1/10)-10*A8-100*A7-1000*A6-10000*A5-100000*A4-1000000*A3</f>
        <v>0</v>
      </c>
      <c r="B9" s="2"/>
      <c r="C9" s="8">
        <f t="shared" si="0"/>
        <v>1</v>
      </c>
      <c r="D9" s="8">
        <f t="shared" si="1"/>
        <v>0</v>
      </c>
      <c r="E9" s="9" t="str">
        <f>IF(A9=0,"",IF(A9=1,IF(A10=0,"dziesięć ",""),IF(A9=2,"dwadzieścia ",IF(A9=3,"trzydzieści ",IF(A9=4,"czterdzieści ",IF(A9=5,"pięćdziesiąt ",""))))))</f>
        <v/>
      </c>
      <c r="F9" s="9" t="str">
        <f>IF(A9=6,"sześćdziesiąt ",IF(A9=7,"siedemdziesiąt ",IF(A9=8,"osiemdziesiąt ",IF(A9=9,"dziewięćdziesiąt ",""))))</f>
        <v/>
      </c>
      <c r="G9" s="2"/>
      <c r="H9" s="2"/>
      <c r="I9" s="2"/>
      <c r="J9" s="9" t="str">
        <f>IF(C9,E9&amp;I9,IF(D9,F9&amp;I9,""))</f>
        <v/>
      </c>
      <c r="L9" s="2" t="e">
        <f>INT(L$1/10)-10*L8-100*L7-1000*L6-10000*L5-100000*L4-1000000*L3</f>
        <v>#REF!</v>
      </c>
      <c r="M9" s="2"/>
      <c r="N9" s="8" t="e">
        <f t="shared" si="2"/>
        <v>#REF!</v>
      </c>
      <c r="O9" s="8" t="e">
        <f t="shared" si="3"/>
        <v>#REF!</v>
      </c>
      <c r="P9" s="9" t="e">
        <f>IF(L9=0,"",IF(L9=1,IF(L10=0,"dziesięć ",""),IF(L9=2,"dwadzieścia ",IF(L9=3,"trzydzieści ",IF(L9=4,"czterdzieści ",IF(L9=5,"pięćdziesiąt ",""))))))</f>
        <v>#REF!</v>
      </c>
      <c r="Q9" s="9" t="e">
        <f>IF(L9=6,"sześćdziesiąt ",IF(L9=7,"siedemdziesiąt ",IF(L9=8,"osiemdziesiąt ",IF(L9=9,"dziewięćdziesiąt ",""))))</f>
        <v>#REF!</v>
      </c>
      <c r="R9" s="2"/>
      <c r="S9" s="2"/>
      <c r="T9" s="2"/>
      <c r="U9" s="9" t="e">
        <f>IF(N9,P9&amp;T9,IF(O9,Q9&amp;T9,""))</f>
        <v>#REF!</v>
      </c>
      <c r="W9" s="2" t="e">
        <f>INT(W$1/10)-10*W8-100*W7-1000*W6-10000*W5-100000*W4-1000000*W3</f>
        <v>#REF!</v>
      </c>
      <c r="X9" s="2"/>
      <c r="Y9" s="8" t="e">
        <f t="shared" si="4"/>
        <v>#REF!</v>
      </c>
      <c r="Z9" s="8" t="e">
        <f t="shared" si="5"/>
        <v>#REF!</v>
      </c>
      <c r="AA9" s="9" t="e">
        <f>IF(W9=0,"",IF(W9=1,IF(W10=0,"dziesięć ",""),IF(W9=2,"dwadzieścia ",IF(W9=3,"trzydzieści ",IF(W9=4,"czterdzieści ",IF(W9=5,"pięćdziesiąt ",""))))))</f>
        <v>#REF!</v>
      </c>
      <c r="AB9" s="9" t="e">
        <f>IF(W9=6,"sześćdziesiąt ",IF(W9=7,"siedemdziesiąt ",IF(W9=8,"osiemdziesiąt ",IF(W9=9,"dziewięćdziesiąt ",""))))</f>
        <v>#REF!</v>
      </c>
      <c r="AC9" s="2"/>
      <c r="AD9" s="2"/>
      <c r="AE9" s="2"/>
      <c r="AF9" s="9" t="e">
        <f>IF(Y9,AA9&amp;AE9,IF(Z9,AB9&amp;AE9,""))</f>
        <v>#REF!</v>
      </c>
      <c r="AH9" s="2" t="e">
        <f>INT(AH$1/10)-10*AH8-100*AH7-1000*AH6-10000*AH5-100000*AH4-1000000*AH3</f>
        <v>#REF!</v>
      </c>
      <c r="AI9" s="2"/>
      <c r="AJ9" s="8" t="e">
        <f t="shared" si="6"/>
        <v>#REF!</v>
      </c>
      <c r="AK9" s="8" t="e">
        <f t="shared" si="7"/>
        <v>#REF!</v>
      </c>
      <c r="AL9" s="9" t="e">
        <f>IF(AH9=0,"",IF(AH9=1,IF(AH10=0,"dziesięć ",""),IF(AH9=2,"dwadzieścia ",IF(AH9=3,"trzydzieści ",IF(AH9=4,"czterdzieści ",IF(AH9=5,"pięćdziesiąt ",""))))))</f>
        <v>#REF!</v>
      </c>
      <c r="AM9" s="9" t="e">
        <f>IF(AH9=6,"sześćdziesiąt ",IF(AH9=7,"siedemdziesiąt ",IF(AH9=8,"osiemdziesiąt ",IF(AH9=9,"dziewięćdziesiąt ",""))))</f>
        <v>#REF!</v>
      </c>
      <c r="AN9" s="2"/>
      <c r="AO9" s="2"/>
      <c r="AP9" s="2"/>
      <c r="AQ9" s="9" t="e">
        <f>IF(AJ9,AL9&amp;AP9,IF(AK9,AM9&amp;AP9,""))</f>
        <v>#REF!</v>
      </c>
      <c r="AS9" s="2">
        <f>INT(AS$1/10)-10*AS8-100*AS7-1000*AS6-10000*AS5-100000*AS4-1000000*AS3</f>
        <v>0</v>
      </c>
      <c r="AT9" s="2"/>
      <c r="AU9" s="8">
        <f t="shared" si="8"/>
        <v>1</v>
      </c>
      <c r="AV9" s="8">
        <f t="shared" si="9"/>
        <v>0</v>
      </c>
      <c r="AW9" s="9" t="str">
        <f>IF(AS9=0,"",IF(AS9=1,IF(AS10=0,"dziesięć ",""),IF(AS9=2,"dwadzieścia ",IF(AS9=3,"trzydzieści ",IF(AS9=4,"czterdzieści ",IF(AS9=5,"pięćdziesiąt ",""))))))</f>
        <v/>
      </c>
      <c r="AX9" s="9" t="str">
        <f>IF(AS9=6,"sześćdziesiąt ",IF(AS9=7,"siedemdziesiąt ",IF(AS9=8,"osiemdziesiąt ",IF(AS9=9,"dziewięćdziesiąt ",""))))</f>
        <v/>
      </c>
      <c r="AY9" s="2"/>
      <c r="AZ9" s="2"/>
      <c r="BA9" s="2"/>
      <c r="BB9" s="9" t="str">
        <f>IF(AU9,AW9&amp;BA9,IF(AV9,AX9&amp;BA9,""))</f>
        <v/>
      </c>
      <c r="BD9" s="2">
        <f>INT(BD$1/10)-10*BD8-100*BD7-1000*BD6-10000*BD5-100000*BD4-1000000*BD3</f>
        <v>0</v>
      </c>
      <c r="BE9" s="2"/>
      <c r="BF9" s="8">
        <f t="shared" si="10"/>
        <v>1</v>
      </c>
      <c r="BG9" s="8">
        <f t="shared" si="11"/>
        <v>0</v>
      </c>
      <c r="BH9" s="9" t="str">
        <f>IF(BD9=0,"",IF(BD9=1,IF(BD10=0,"dziesięć ",""),IF(BD9=2,"dwadzieścia ",IF(BD9=3,"trzydzieści ",IF(BD9=4,"czterdzieści ",IF(BD9=5,"pięćdziesiąt ",""))))))</f>
        <v/>
      </c>
      <c r="BI9" s="9" t="str">
        <f>IF(BD9=6,"sześćdziesiąt ",IF(BD9=7,"siedemdziesiąt ",IF(BD9=8,"osiemdziesiąt ",IF(BD9=9,"dziewięćdziesiąt ",""))))</f>
        <v/>
      </c>
      <c r="BJ9" s="2"/>
      <c r="BK9" s="2"/>
      <c r="BL9" s="2"/>
      <c r="BM9" s="9" t="str">
        <f>IF(BF9,BH9&amp;BL9,IF(BG9,BI9&amp;BL9,""))</f>
        <v/>
      </c>
      <c r="BO9" s="2">
        <f>INT(BO$1/10)-10*BO8-100*BO7-1000*BO6-10000*BO5-100000*BO4-1000000*BO3</f>
        <v>0</v>
      </c>
      <c r="BP9" s="2"/>
      <c r="BQ9" s="8">
        <f t="shared" si="12"/>
        <v>1</v>
      </c>
      <c r="BR9" s="8">
        <f t="shared" si="13"/>
        <v>0</v>
      </c>
      <c r="BS9" s="9" t="str">
        <f>IF(BO9=0,"",IF(BO9=1,IF(BO10=0,"dziesięć ",""),IF(BO9=2,"dwadzieścia ",IF(BO9=3,"trzydzieści ",IF(BO9=4,"czterdzieści ",IF(BO9=5,"pięćdziesiąt ",""))))))</f>
        <v/>
      </c>
      <c r="BT9" s="9" t="str">
        <f>IF(BO9=6,"sześćdziesiąt ",IF(BO9=7,"siedemdziesiąt ",IF(BO9=8,"osiemdziesiąt ",IF(BO9=9,"dziewięćdziesiąt ",""))))</f>
        <v/>
      </c>
      <c r="BU9" s="2"/>
      <c r="BV9" s="2"/>
      <c r="BW9" s="2"/>
      <c r="BX9" s="9" t="str">
        <f>IF(BQ9,BS9&amp;BW9,IF(BR9,BT9&amp;BW9,""))</f>
        <v/>
      </c>
      <c r="BZ9" s="2">
        <f>INT(BZ$1/10)-10*BZ8-100*BZ7-1000*BZ6-10000*BZ5-100000*BZ4-1000000*BZ3</f>
        <v>0</v>
      </c>
      <c r="CA9" s="2"/>
      <c r="CB9" s="8">
        <f t="shared" si="14"/>
        <v>1</v>
      </c>
      <c r="CC9" s="8">
        <f t="shared" si="15"/>
        <v>0</v>
      </c>
      <c r="CD9" s="9" t="str">
        <f>IF(BZ9=0,"",IF(BZ9=1,IF(BZ10=0,"dziesięć ",""),IF(BZ9=2,"dwadzieścia ",IF(BZ9=3,"trzydzieści ",IF(BZ9=4,"czterdzieści ",IF(BZ9=5,"pięćdziesiąt ",""))))))</f>
        <v/>
      </c>
      <c r="CE9" s="9" t="str">
        <f>IF(BZ9=6,"sześćdziesiąt ",IF(BZ9=7,"siedemdziesiąt ",IF(BZ9=8,"osiemdziesiąt ",IF(BZ9=9,"dziewięćdziesiąt ",""))))</f>
        <v/>
      </c>
      <c r="CF9" s="2"/>
      <c r="CG9" s="2"/>
      <c r="CH9" s="2"/>
      <c r="CI9" s="9" t="str">
        <f>IF(CB9,CD9&amp;CH9,IF(CC9,CE9&amp;CH9,""))</f>
        <v/>
      </c>
      <c r="CK9" s="2">
        <f>INT(CK$1/10)-10*CK8-100*CK7-1000*CK6-10000*CK5-100000*CK4-1000000*CK3</f>
        <v>0</v>
      </c>
      <c r="CL9" s="2"/>
      <c r="CM9" s="8">
        <f t="shared" si="16"/>
        <v>1</v>
      </c>
      <c r="CN9" s="8">
        <f t="shared" si="17"/>
        <v>0</v>
      </c>
      <c r="CO9" s="9" t="str">
        <f>IF(CK9=0,"",IF(CK9=1,IF(CK10=0,"dziesięć ",""),IF(CK9=2,"dwadzieścia ",IF(CK9=3,"trzydzieści ",IF(CK9=4,"czterdzieści ",IF(CK9=5,"pięćdziesiąt ",""))))))</f>
        <v/>
      </c>
      <c r="CP9" s="9" t="str">
        <f>IF(CK9=6,"sześćdziesiąt ",IF(CK9=7,"siedemdziesiąt ",IF(CK9=8,"osiemdziesiąt ",IF(CK9=9,"dziewięćdziesiąt ",""))))</f>
        <v/>
      </c>
      <c r="CQ9" s="2"/>
      <c r="CR9" s="2"/>
      <c r="CS9" s="2"/>
      <c r="CT9" s="9" t="str">
        <f>IF(CM9,CO9&amp;CS9,IF(CN9,CP9&amp;CS9,""))</f>
        <v/>
      </c>
      <c r="CV9" s="2">
        <f>INT(CV$1/10)-10*CV8-100*CV7-1000*CV6-10000*CV5-100000*CV4-1000000*CV3</f>
        <v>0</v>
      </c>
      <c r="CW9" s="2"/>
      <c r="CX9" s="8">
        <f t="shared" si="18"/>
        <v>1</v>
      </c>
      <c r="CY9" s="8">
        <f t="shared" si="19"/>
        <v>0</v>
      </c>
      <c r="CZ9" s="9" t="str">
        <f>IF(CV9=0,"",IF(CV9=1,IF(CV10=0,"dziesięć ",""),IF(CV9=2,"dwadzieścia ",IF(CV9=3,"trzydzieści ",IF(CV9=4,"czterdzieści ",IF(CV9=5,"pięćdziesiąt ",""))))))</f>
        <v/>
      </c>
      <c r="DA9" s="9" t="str">
        <f>IF(CV9=6,"sześćdziesiąt ",IF(CV9=7,"siedemdziesiąt ",IF(CV9=8,"osiemdziesiąt ",IF(CV9=9,"dziewięćdziesiąt ",""))))</f>
        <v/>
      </c>
      <c r="DB9" s="2"/>
      <c r="DC9" s="2"/>
      <c r="DD9" s="2"/>
      <c r="DE9" s="9" t="str">
        <f>IF(CX9,CZ9&amp;DD9,IF(CY9,DA9&amp;DD9,""))</f>
        <v/>
      </c>
      <c r="DG9" s="2">
        <f>INT(DG$1/10)-10*DG8-100*DG7-1000*DG6-10000*DG5-100000*DG4-1000000*DG3</f>
        <v>0</v>
      </c>
      <c r="DH9" s="2"/>
      <c r="DI9" s="8">
        <f t="shared" si="20"/>
        <v>1</v>
      </c>
      <c r="DJ9" s="8">
        <f t="shared" si="21"/>
        <v>0</v>
      </c>
      <c r="DK9" s="9" t="str">
        <f>IF(DG9=0,"",IF(DG9=1,IF(DG10=0,"dziesięć ",""),IF(DG9=2,"dwadzieścia ",IF(DG9=3,"trzydzieści ",IF(DG9=4,"czterdzieści ",IF(DG9=5,"pięćdziesiąt ",""))))))</f>
        <v/>
      </c>
      <c r="DL9" s="9" t="str">
        <f>IF(DG9=6,"sześćdziesiąt ",IF(DG9=7,"siedemdziesiąt ",IF(DG9=8,"osiemdziesiąt ",IF(DG9=9,"dziewięćdziesiąt ",""))))</f>
        <v/>
      </c>
      <c r="DM9" s="2"/>
      <c r="DN9" s="2"/>
      <c r="DO9" s="2"/>
      <c r="DP9" s="9" t="str">
        <f>IF(DI9,DK9&amp;DO9,IF(DJ9,DL9&amp;DO9,""))</f>
        <v/>
      </c>
      <c r="DR9" s="2">
        <f>INT(DR$1/10)-10*DR8-100*DR7-1000*DR6-10000*DR5-100000*DR4-1000000*DR3</f>
        <v>0</v>
      </c>
      <c r="DS9" s="2"/>
      <c r="DT9" s="8">
        <f t="shared" si="22"/>
        <v>1</v>
      </c>
      <c r="DU9" s="8">
        <f t="shared" si="23"/>
        <v>0</v>
      </c>
      <c r="DV9" s="9" t="str">
        <f>IF(DR9=0,"",IF(DR9=1,IF(DR10=0,"dziesięć ",""),IF(DR9=2,"dwadzieścia ",IF(DR9=3,"trzydzieści ",IF(DR9=4,"czterdzieści ",IF(DR9=5,"pięćdziesiąt ",""))))))</f>
        <v/>
      </c>
      <c r="DW9" s="9" t="str">
        <f>IF(DR9=6,"sześćdziesiąt ",IF(DR9=7,"siedemdziesiąt ",IF(DR9=8,"osiemdziesiąt ",IF(DR9=9,"dziewięćdziesiąt ",""))))</f>
        <v/>
      </c>
      <c r="DX9" s="2"/>
      <c r="DY9" s="2"/>
      <c r="DZ9" s="2"/>
      <c r="EA9" s="9" t="str">
        <f>IF(DT9,DV9&amp;DZ9,IF(DU9,DW9&amp;DZ9,""))</f>
        <v/>
      </c>
      <c r="EC9" s="2">
        <f>INT(EC$1/10)-10*EC8-100*EC7-1000*EC6-10000*EC5-100000*EC4-1000000*EC3</f>
        <v>0</v>
      </c>
      <c r="ED9" s="2"/>
      <c r="EE9" s="8">
        <f t="shared" si="24"/>
        <v>1</v>
      </c>
      <c r="EF9" s="8">
        <f t="shared" si="25"/>
        <v>0</v>
      </c>
      <c r="EG9" s="9" t="str">
        <f>IF(EC9=0,"",IF(EC9=1,IF(EC10=0,"dziesięć ",""),IF(EC9=2,"dwadzieścia ",IF(EC9=3,"trzydzieści ",IF(EC9=4,"czterdzieści ",IF(EC9=5,"pięćdziesiąt ",""))))))</f>
        <v/>
      </c>
      <c r="EH9" s="9" t="str">
        <f>IF(EC9=6,"sześćdziesiąt ",IF(EC9=7,"siedemdziesiąt ",IF(EC9=8,"osiemdziesiąt ",IF(EC9=9,"dziewięćdziesiąt ",""))))</f>
        <v/>
      </c>
      <c r="EI9" s="2"/>
      <c r="EJ9" s="2"/>
      <c r="EK9" s="2"/>
      <c r="EL9" s="9" t="str">
        <f>IF(EE9,EG9&amp;EK9,IF(EF9,EH9&amp;EK9,""))</f>
        <v/>
      </c>
      <c r="EN9" s="2">
        <f>INT(EN$1/10)-10*EN8-100*EN7-1000*EN6-10000*EN5-100000*EN4-1000000*EN3</f>
        <v>0</v>
      </c>
      <c r="EO9" s="2"/>
      <c r="EP9" s="8">
        <f t="shared" si="26"/>
        <v>1</v>
      </c>
      <c r="EQ9" s="8">
        <f t="shared" si="27"/>
        <v>0</v>
      </c>
      <c r="ER9" s="9" t="str">
        <f>IF(EN9=0,"",IF(EN9=1,IF(EN10=0,"dziesięć ",""),IF(EN9=2,"dwadzieścia ",IF(EN9=3,"trzydzieści ",IF(EN9=4,"czterdzieści ",IF(EN9=5,"pięćdziesiąt ",""))))))</f>
        <v/>
      </c>
      <c r="ES9" s="9" t="str">
        <f>IF(EN9=6,"sześćdziesiąt ",IF(EN9=7,"siedemdziesiąt ",IF(EN9=8,"osiemdziesiąt ",IF(EN9=9,"dziewięćdziesiąt ",""))))</f>
        <v/>
      </c>
      <c r="ET9" s="2"/>
      <c r="EU9" s="2"/>
      <c r="EV9" s="2"/>
      <c r="EW9" s="9" t="str">
        <f>IF(EP9,ER9&amp;EV9,IF(EQ9,ES9&amp;EV9,""))</f>
        <v/>
      </c>
      <c r="EY9" s="2">
        <f>INT(EY$1/10)-10*EY8-100*EY7-1000*EY6-10000*EY5-100000*EY4-1000000*EY3</f>
        <v>0</v>
      </c>
      <c r="EZ9" s="2"/>
      <c r="FA9" s="8">
        <f t="shared" si="28"/>
        <v>1</v>
      </c>
      <c r="FB9" s="8">
        <f t="shared" si="29"/>
        <v>0</v>
      </c>
      <c r="FC9" s="9" t="str">
        <f>IF(EY9=0,"",IF(EY9=1,IF(EY10=0,"dziesięć ",""),IF(EY9=2,"dwadzieścia ",IF(EY9=3,"trzydzieści ",IF(EY9=4,"czterdzieści ",IF(EY9=5,"pięćdziesiąt ",""))))))</f>
        <v/>
      </c>
      <c r="FD9" s="9" t="str">
        <f>IF(EY9=6,"sześćdziesiąt ",IF(EY9=7,"siedemdziesiąt ",IF(EY9=8,"osiemdziesiąt ",IF(EY9=9,"dziewięćdziesiąt ",""))))</f>
        <v/>
      </c>
      <c r="FE9" s="2"/>
      <c r="FF9" s="2"/>
      <c r="FG9" s="2"/>
      <c r="FH9" s="9" t="str">
        <f>IF(FA9,FC9&amp;FG9,IF(FB9,FD9&amp;FG9,""))</f>
        <v/>
      </c>
      <c r="FJ9" s="2">
        <f>INT(FJ$1/10)-10*FJ8-100*FJ7-1000*FJ6-10000*FJ5-100000*FJ4-1000000*FJ3</f>
        <v>0</v>
      </c>
      <c r="FK9" s="2"/>
      <c r="FL9" s="8">
        <f t="shared" si="30"/>
        <v>1</v>
      </c>
      <c r="FM9" s="8">
        <f t="shared" si="31"/>
        <v>0</v>
      </c>
      <c r="FN9" s="9" t="str">
        <f>IF(FJ9=0,"",IF(FJ9=1,IF(FJ10=0,"dziesięć ",""),IF(FJ9=2,"dwadzieścia ",IF(FJ9=3,"trzydzieści ",IF(FJ9=4,"czterdzieści ",IF(FJ9=5,"pięćdziesiąt ",""))))))</f>
        <v/>
      </c>
      <c r="FO9" s="9" t="str">
        <f>IF(FJ9=6,"sześćdziesiąt ",IF(FJ9=7,"siedemdziesiąt ",IF(FJ9=8,"osiemdziesiąt ",IF(FJ9=9,"dziewięćdziesiąt ",""))))</f>
        <v/>
      </c>
      <c r="FP9" s="2"/>
      <c r="FQ9" s="2"/>
      <c r="FR9" s="2"/>
      <c r="FS9" s="9" t="str">
        <f>IF(FL9,FN9&amp;FR9,IF(FM9,FO9&amp;FR9,""))</f>
        <v/>
      </c>
      <c r="FU9" s="2">
        <f>INT(FU$1/10)-10*FU8-100*FU7-1000*FU6-10000*FU5-100000*FU4-1000000*FU3</f>
        <v>0</v>
      </c>
      <c r="FV9" s="2"/>
      <c r="FW9" s="8">
        <f t="shared" si="32"/>
        <v>1</v>
      </c>
      <c r="FX9" s="8">
        <f t="shared" si="33"/>
        <v>0</v>
      </c>
      <c r="FY9" s="9" t="str">
        <f>IF(FU9=0,"",IF(FU9=1,IF(FU10=0,"dziesięć ",""),IF(FU9=2,"dwadzieścia ",IF(FU9=3,"trzydzieści ",IF(FU9=4,"czterdzieści ",IF(FU9=5,"pięćdziesiąt ",""))))))</f>
        <v/>
      </c>
      <c r="FZ9" s="9" t="str">
        <f>IF(FU9=6,"sześćdziesiąt ",IF(FU9=7,"siedemdziesiąt ",IF(FU9=8,"osiemdziesiąt ",IF(FU9=9,"dziewięćdziesiąt ",""))))</f>
        <v/>
      </c>
      <c r="GA9" s="2"/>
      <c r="GB9" s="2"/>
      <c r="GC9" s="2"/>
      <c r="GD9" s="9" t="str">
        <f>IF(FW9,FY9&amp;GC9,IF(FX9,FZ9&amp;GC9,""))</f>
        <v/>
      </c>
    </row>
    <row r="10" spans="1:186" x14ac:dyDescent="0.35">
      <c r="A10" s="3">
        <f>INT(A$1)-10*A9-100*A8-1000*A7-10000*A6-100000*A5-1000000*A4-10000000*A3</f>
        <v>0</v>
      </c>
      <c r="B10" s="2"/>
      <c r="C10" s="8">
        <f t="shared" si="0"/>
        <v>1</v>
      </c>
      <c r="D10" s="8">
        <f t="shared" si="1"/>
        <v>0</v>
      </c>
      <c r="E10" s="9" t="str">
        <f>IF(A10=0,"",IF(A10=1,"jeden ",IF(A10=2,"dwa ",IF(A10=3,"trzy ",IF(A10=4,"cztery ",IF(A10=5,"pięć ",""))))))</f>
        <v/>
      </c>
      <c r="F10" s="9" t="str">
        <f>IF(A10=6,"sześć ",IF(A10=7,"siedem ",IF(A10=8,"osiem ",IF(A10=9,"dziewięć ",""))))</f>
        <v/>
      </c>
      <c r="G10" s="9" t="str">
        <f>IF(A10=0,"",IF(A10=1,"jedenaście ",IF(A10=2,"dwanaście ",IF(A10=3,"trzynaście ",IF(A10=4,"czternaście ",IF(A10=5,"piętnaście ",""))))))</f>
        <v/>
      </c>
      <c r="H10" s="9" t="str">
        <f>IF(A10=6,"szesnaście ",IF(A10=7,"siedemnaście ",IF(A10=8,"osiemnaście ",IF(A10=9,"dziewiętnaście ",""))))</f>
        <v/>
      </c>
      <c r="I10" s="2"/>
      <c r="J10" s="9" t="str">
        <f>IF(A9=1,IF(C10,G10,IF(D10,H10)),IF(C10,E10,IF(D10,F10,"")))</f>
        <v/>
      </c>
      <c r="L10" s="3" t="e">
        <f>INT(L$1)-10*L9-100*L8-1000*L7-10000*L6-100000*L5-1000000*L4-10000000*L3</f>
        <v>#REF!</v>
      </c>
      <c r="M10" s="2"/>
      <c r="N10" s="8" t="e">
        <f t="shared" si="2"/>
        <v>#REF!</v>
      </c>
      <c r="O10" s="8" t="e">
        <f t="shared" si="3"/>
        <v>#REF!</v>
      </c>
      <c r="P10" s="9" t="e">
        <f>IF(L10=0,"",IF(L10=1,"jeden ",IF(L10=2,"dwa ",IF(L10=3,"trzy ",IF(L10=4,"cztery ",IF(L10=5,"pięć ",""))))))</f>
        <v>#REF!</v>
      </c>
      <c r="Q10" s="9" t="e">
        <f>IF(L10=6,"sześć ",IF(L10=7,"siedem ",IF(L10=8,"osiem ",IF(L10=9,"dziewięć ",""))))</f>
        <v>#REF!</v>
      </c>
      <c r="R10" s="9" t="e">
        <f>IF(L10=0,"",IF(L10=1,"jedenaście ",IF(L10=2,"dwanaście ",IF(L10=3,"trzynaście ",IF(L10=4,"czternaście ",IF(L10=5,"piętnaście ",""))))))</f>
        <v>#REF!</v>
      </c>
      <c r="S10" s="9" t="e">
        <f>IF(L10=6,"szesnaście ",IF(L10=7,"siedemnaście ",IF(L10=8,"osiemnaście ",IF(L10=9,"dziewiętnaście ",""))))</f>
        <v>#REF!</v>
      </c>
      <c r="T10" s="2"/>
      <c r="U10" s="9" t="e">
        <f>IF(L9=1,IF(N10,R10,IF(O10,S10)),IF(N10,P10,IF(O10,Q10,"")))</f>
        <v>#REF!</v>
      </c>
      <c r="W10" s="3" t="e">
        <f>INT(W$1)-10*W9-100*W8-1000*W7-10000*W6-100000*W5-1000000*W4-10000000*W3</f>
        <v>#REF!</v>
      </c>
      <c r="X10" s="2"/>
      <c r="Y10" s="8" t="e">
        <f t="shared" si="4"/>
        <v>#REF!</v>
      </c>
      <c r="Z10" s="8" t="e">
        <f t="shared" si="5"/>
        <v>#REF!</v>
      </c>
      <c r="AA10" s="9" t="e">
        <f>IF(W10=0,"",IF(W10=1,"jeden ",IF(W10=2,"dwa ",IF(W10=3,"trzy ",IF(W10=4,"cztery ",IF(W10=5,"pięć ",""))))))</f>
        <v>#REF!</v>
      </c>
      <c r="AB10" s="9" t="e">
        <f>IF(W10=6,"sześć ",IF(W10=7,"siedem ",IF(W10=8,"osiem ",IF(W10=9,"dziewięć ",""))))</f>
        <v>#REF!</v>
      </c>
      <c r="AC10" s="9" t="e">
        <f>IF(W10=0,"",IF(W10=1,"jedenaście ",IF(W10=2,"dwanaście ",IF(W10=3,"trzynaście ",IF(W10=4,"czternaście ",IF(W10=5,"piętnaście ",""))))))</f>
        <v>#REF!</v>
      </c>
      <c r="AD10" s="9" t="e">
        <f>IF(W10=6,"szesnaście ",IF(W10=7,"siedemnaście ",IF(W10=8,"osiemnaście ",IF(W10=9,"dziewiętnaście ",""))))</f>
        <v>#REF!</v>
      </c>
      <c r="AE10" s="2"/>
      <c r="AF10" s="9" t="e">
        <f>IF(W9=1,IF(Y10,AC10,IF(Z10,AD10)),IF(Y10,AA10,IF(Z10,AB10,"")))</f>
        <v>#REF!</v>
      </c>
      <c r="AH10" s="3" t="e">
        <f>INT(AH$1)-10*AH9-100*AH8-1000*AH7-10000*AH6-100000*AH5-1000000*AH4-10000000*AH3</f>
        <v>#REF!</v>
      </c>
      <c r="AI10" s="2"/>
      <c r="AJ10" s="8" t="e">
        <f t="shared" si="6"/>
        <v>#REF!</v>
      </c>
      <c r="AK10" s="8" t="e">
        <f t="shared" si="7"/>
        <v>#REF!</v>
      </c>
      <c r="AL10" s="9" t="e">
        <f>IF(AH10=0,"",IF(AH10=1,"jeden ",IF(AH10=2,"dwa ",IF(AH10=3,"trzy ",IF(AH10=4,"cztery ",IF(AH10=5,"pięć ",""))))))</f>
        <v>#REF!</v>
      </c>
      <c r="AM10" s="9" t="e">
        <f>IF(AH10=6,"sześć ",IF(AH10=7,"siedem ",IF(AH10=8,"osiem ",IF(AH10=9,"dziewięć ",""))))</f>
        <v>#REF!</v>
      </c>
      <c r="AN10" s="9" t="e">
        <f>IF(AH10=0,"",IF(AH10=1,"jedenaście ",IF(AH10=2,"dwanaście ",IF(AH10=3,"trzynaście ",IF(AH10=4,"czternaście ",IF(AH10=5,"piętnaście ",""))))))</f>
        <v>#REF!</v>
      </c>
      <c r="AO10" s="9" t="e">
        <f>IF(AH10=6,"szesnaście ",IF(AH10=7,"siedemnaście ",IF(AH10=8,"osiemnaście ",IF(AH10=9,"dziewiętnaście ",""))))</f>
        <v>#REF!</v>
      </c>
      <c r="AP10" s="2"/>
      <c r="AQ10" s="9" t="e">
        <f>IF(AH9=1,IF(AJ10,AN10,IF(AK10,AO10)),IF(AJ10,AL10,IF(AK10,AM10,"")))</f>
        <v>#REF!</v>
      </c>
      <c r="AS10" s="3">
        <f>INT(AS$1)-10*AS9-100*AS8-1000*AS7-10000*AS6-100000*AS5-1000000*AS4-10000000*AS3</f>
        <v>0</v>
      </c>
      <c r="AT10" s="2"/>
      <c r="AU10" s="8">
        <f t="shared" si="8"/>
        <v>1</v>
      </c>
      <c r="AV10" s="8">
        <f t="shared" si="9"/>
        <v>0</v>
      </c>
      <c r="AW10" s="9" t="str">
        <f>IF(AS10=0,"",IF(AS10=1,"jeden ",IF(AS10=2,"dwa ",IF(AS10=3,"trzy ",IF(AS10=4,"cztery ",IF(AS10=5,"pięć ",""))))))</f>
        <v/>
      </c>
      <c r="AX10" s="9" t="str">
        <f>IF(AS10=6,"sześć ",IF(AS10=7,"siedem ",IF(AS10=8,"osiem ",IF(AS10=9,"dziewięć ",""))))</f>
        <v/>
      </c>
      <c r="AY10" s="9" t="str">
        <f>IF(AS10=0,"",IF(AS10=1,"jedenaście ",IF(AS10=2,"dwanaście ",IF(AS10=3,"trzynaście ",IF(AS10=4,"czternaście ",IF(AS10=5,"piętnaście ",""))))))</f>
        <v/>
      </c>
      <c r="AZ10" s="9" t="str">
        <f>IF(AS10=6,"szesnaście ",IF(AS10=7,"siedemnaście ",IF(AS10=8,"osiemnaście ",IF(AS10=9,"dziewiętnaście ",""))))</f>
        <v/>
      </c>
      <c r="BA10" s="2"/>
      <c r="BB10" s="9" t="str">
        <f>IF(AS9=1,IF(AU10,AY10,IF(AV10,AZ10)),IF(AU10,AW10,IF(AV10,AX10,"")))</f>
        <v/>
      </c>
      <c r="BD10" s="3">
        <f>INT(BD$1)-10*BD9-100*BD8-1000*BD7-10000*BD6-100000*BD5-1000000*BD4-10000000*BD3</f>
        <v>0</v>
      </c>
      <c r="BE10" s="2"/>
      <c r="BF10" s="8">
        <f t="shared" si="10"/>
        <v>1</v>
      </c>
      <c r="BG10" s="8">
        <f t="shared" si="11"/>
        <v>0</v>
      </c>
      <c r="BH10" s="9" t="str">
        <f>IF(BD10=0,"",IF(BD10=1,"jeden ",IF(BD10=2,"dwa ",IF(BD10=3,"trzy ",IF(BD10=4,"cztery ",IF(BD10=5,"pięć ",""))))))</f>
        <v/>
      </c>
      <c r="BI10" s="9" t="str">
        <f>IF(BD10=6,"sześć ",IF(BD10=7,"siedem ",IF(BD10=8,"osiem ",IF(BD10=9,"dziewięć ",""))))</f>
        <v/>
      </c>
      <c r="BJ10" s="9" t="str">
        <f>IF(BD10=0,"",IF(BD10=1,"jedenaście ",IF(BD10=2,"dwanaście ",IF(BD10=3,"trzynaście ",IF(BD10=4,"czternaście ",IF(BD10=5,"piętnaście ",""))))))</f>
        <v/>
      </c>
      <c r="BK10" s="9" t="str">
        <f>IF(BD10=6,"szesnaście ",IF(BD10=7,"siedemnaście ",IF(BD10=8,"osiemnaście ",IF(BD10=9,"dziewiętnaście ",""))))</f>
        <v/>
      </c>
      <c r="BL10" s="2"/>
      <c r="BM10" s="9" t="str">
        <f>IF(BD9=1,IF(BF10,BJ10,IF(BG10,BK10)),IF(BF10,BH10,IF(BG10,BI10,"")))</f>
        <v/>
      </c>
      <c r="BO10" s="3">
        <f>INT(BO$1)-10*BO9-100*BO8-1000*BO7-10000*BO6-100000*BO5-1000000*BO4-10000000*BO3</f>
        <v>0</v>
      </c>
      <c r="BP10" s="2"/>
      <c r="BQ10" s="8">
        <f t="shared" si="12"/>
        <v>1</v>
      </c>
      <c r="BR10" s="8">
        <f t="shared" si="13"/>
        <v>0</v>
      </c>
      <c r="BS10" s="9" t="str">
        <f>IF(BO10=0,"",IF(BO10=1,"jeden ",IF(BO10=2,"dwa ",IF(BO10=3,"trzy ",IF(BO10=4,"cztery ",IF(BO10=5,"pięć ",""))))))</f>
        <v/>
      </c>
      <c r="BT10" s="9" t="str">
        <f>IF(BO10=6,"sześć ",IF(BO10=7,"siedem ",IF(BO10=8,"osiem ",IF(BO10=9,"dziewięć ",""))))</f>
        <v/>
      </c>
      <c r="BU10" s="9" t="str">
        <f>IF(BO10=0,"",IF(BO10=1,"jedenaście ",IF(BO10=2,"dwanaście ",IF(BO10=3,"trzynaście ",IF(BO10=4,"czternaście ",IF(BO10=5,"piętnaście ",""))))))</f>
        <v/>
      </c>
      <c r="BV10" s="9" t="str">
        <f>IF(BO10=6,"szesnaście ",IF(BO10=7,"siedemnaście ",IF(BO10=8,"osiemnaście ",IF(BO10=9,"dziewiętnaście ",""))))</f>
        <v/>
      </c>
      <c r="BW10" s="2"/>
      <c r="BX10" s="9" t="str">
        <f>IF(BO9=1,IF(BQ10,BU10,IF(BR10,BV10)),IF(BQ10,BS10,IF(BR10,BT10,"")))</f>
        <v/>
      </c>
      <c r="BZ10" s="3">
        <f>INT(BZ$1)-10*BZ9-100*BZ8-1000*BZ7-10000*BZ6-100000*BZ5-1000000*BZ4-10000000*BZ3</f>
        <v>0</v>
      </c>
      <c r="CA10" s="2"/>
      <c r="CB10" s="8">
        <f t="shared" si="14"/>
        <v>1</v>
      </c>
      <c r="CC10" s="8">
        <f t="shared" si="15"/>
        <v>0</v>
      </c>
      <c r="CD10" s="9" t="str">
        <f>IF(BZ10=0,"",IF(BZ10=1,"jeden ",IF(BZ10=2,"dwa ",IF(BZ10=3,"trzy ",IF(BZ10=4,"cztery ",IF(BZ10=5,"pięć ",""))))))</f>
        <v/>
      </c>
      <c r="CE10" s="9" t="str">
        <f>IF(BZ10=6,"sześć ",IF(BZ10=7,"siedem ",IF(BZ10=8,"osiem ",IF(BZ10=9,"dziewięć ",""))))</f>
        <v/>
      </c>
      <c r="CF10" s="9" t="str">
        <f>IF(BZ10=0,"",IF(BZ10=1,"jedenaście ",IF(BZ10=2,"dwanaście ",IF(BZ10=3,"trzynaście ",IF(BZ10=4,"czternaście ",IF(BZ10=5,"piętnaście ",""))))))</f>
        <v/>
      </c>
      <c r="CG10" s="9" t="str">
        <f>IF(BZ10=6,"szesnaście ",IF(BZ10=7,"siedemnaście ",IF(BZ10=8,"osiemnaście ",IF(BZ10=9,"dziewiętnaście ",""))))</f>
        <v/>
      </c>
      <c r="CH10" s="2"/>
      <c r="CI10" s="9" t="str">
        <f>IF(BZ9=1,IF(CB10,CF10,IF(CC10,CG10)),IF(CB10,CD10,IF(CC10,CE10,"")))</f>
        <v/>
      </c>
      <c r="CK10" s="3">
        <f>INT(CK$1)-10*CK9-100*CK8-1000*CK7-10000*CK6-100000*CK5-1000000*CK4-10000000*CK3</f>
        <v>0</v>
      </c>
      <c r="CL10" s="2"/>
      <c r="CM10" s="8">
        <f t="shared" si="16"/>
        <v>1</v>
      </c>
      <c r="CN10" s="8">
        <f t="shared" si="17"/>
        <v>0</v>
      </c>
      <c r="CO10" s="9" t="str">
        <f>IF(CK10=0,"",IF(CK10=1,"jeden ",IF(CK10=2,"dwa ",IF(CK10=3,"trzy ",IF(CK10=4,"cztery ",IF(CK10=5,"pięć ",""))))))</f>
        <v/>
      </c>
      <c r="CP10" s="9" t="str">
        <f>IF(CK10=6,"sześć ",IF(CK10=7,"siedem ",IF(CK10=8,"osiem ",IF(CK10=9,"dziewięć ",""))))</f>
        <v/>
      </c>
      <c r="CQ10" s="9" t="str">
        <f>IF(CK10=0,"",IF(CK10=1,"jedenaście ",IF(CK10=2,"dwanaście ",IF(CK10=3,"trzynaście ",IF(CK10=4,"czternaście ",IF(CK10=5,"piętnaście ",""))))))</f>
        <v/>
      </c>
      <c r="CR10" s="9" t="str">
        <f>IF(CK10=6,"szesnaście ",IF(CK10=7,"siedemnaście ",IF(CK10=8,"osiemnaście ",IF(CK10=9,"dziewiętnaście ",""))))</f>
        <v/>
      </c>
      <c r="CS10" s="2"/>
      <c r="CT10" s="9" t="str">
        <f>IF(CK9=1,IF(CM10,CQ10,IF(CN10,CR10)),IF(CM10,CO10,IF(CN10,CP10,"")))</f>
        <v/>
      </c>
      <c r="CV10" s="3">
        <f>INT(CV$1)-10*CV9-100*CV8-1000*CV7-10000*CV6-100000*CV5-1000000*CV4-10000000*CV3</f>
        <v>0</v>
      </c>
      <c r="CW10" s="2"/>
      <c r="CX10" s="8">
        <f t="shared" si="18"/>
        <v>1</v>
      </c>
      <c r="CY10" s="8">
        <f t="shared" si="19"/>
        <v>0</v>
      </c>
      <c r="CZ10" s="9" t="str">
        <f>IF(CV10=0,"",IF(CV10=1,"jeden ",IF(CV10=2,"dwa ",IF(CV10=3,"trzy ",IF(CV10=4,"cztery ",IF(CV10=5,"pięć ",""))))))</f>
        <v/>
      </c>
      <c r="DA10" s="9" t="str">
        <f>IF(CV10=6,"sześć ",IF(CV10=7,"siedem ",IF(CV10=8,"osiem ",IF(CV10=9,"dziewięć ",""))))</f>
        <v/>
      </c>
      <c r="DB10" s="9" t="str">
        <f>IF(CV10=0,"",IF(CV10=1,"jedenaście ",IF(CV10=2,"dwanaście ",IF(CV10=3,"trzynaście ",IF(CV10=4,"czternaście ",IF(CV10=5,"piętnaście ",""))))))</f>
        <v/>
      </c>
      <c r="DC10" s="9" t="str">
        <f>IF(CV10=6,"szesnaście ",IF(CV10=7,"siedemnaście ",IF(CV10=8,"osiemnaście ",IF(CV10=9,"dziewiętnaście ",""))))</f>
        <v/>
      </c>
      <c r="DD10" s="2"/>
      <c r="DE10" s="9" t="str">
        <f>IF(CV9=1,IF(CX10,DB10,IF(CY10,DC10)),IF(CX10,CZ10,IF(CY10,DA10,"")))</f>
        <v/>
      </c>
      <c r="DG10" s="3">
        <f>INT(DG$1)-10*DG9-100*DG8-1000*DG7-10000*DG6-100000*DG5-1000000*DG4-10000000*DG3</f>
        <v>0</v>
      </c>
      <c r="DH10" s="2"/>
      <c r="DI10" s="8">
        <f t="shared" si="20"/>
        <v>1</v>
      </c>
      <c r="DJ10" s="8">
        <f t="shared" si="21"/>
        <v>0</v>
      </c>
      <c r="DK10" s="9" t="str">
        <f>IF(DG10=0,"",IF(DG10=1,"jeden ",IF(DG10=2,"dwa ",IF(DG10=3,"trzy ",IF(DG10=4,"cztery ",IF(DG10=5,"pięć ",""))))))</f>
        <v/>
      </c>
      <c r="DL10" s="9" t="str">
        <f>IF(DG10=6,"sześć ",IF(DG10=7,"siedem ",IF(DG10=8,"osiem ",IF(DG10=9,"dziewięć ",""))))</f>
        <v/>
      </c>
      <c r="DM10" s="9" t="str">
        <f>IF(DG10=0,"",IF(DG10=1,"jedenaście ",IF(DG10=2,"dwanaście ",IF(DG10=3,"trzynaście ",IF(DG10=4,"czternaście ",IF(DG10=5,"piętnaście ",""))))))</f>
        <v/>
      </c>
      <c r="DN10" s="9" t="str">
        <f>IF(DG10=6,"szesnaście ",IF(DG10=7,"siedemnaście ",IF(DG10=8,"osiemnaście ",IF(DG10=9,"dziewiętnaście ",""))))</f>
        <v/>
      </c>
      <c r="DO10" s="2"/>
      <c r="DP10" s="9" t="str">
        <f>IF(DG9=1,IF(DI10,DM10,IF(DJ10,DN10)),IF(DI10,DK10,IF(DJ10,DL10,"")))</f>
        <v/>
      </c>
      <c r="DR10" s="3">
        <f>INT(DR$1)-10*DR9-100*DR8-1000*DR7-10000*DR6-100000*DR5-1000000*DR4-10000000*DR3</f>
        <v>0</v>
      </c>
      <c r="DS10" s="2"/>
      <c r="DT10" s="8">
        <f t="shared" si="22"/>
        <v>1</v>
      </c>
      <c r="DU10" s="8">
        <f t="shared" si="23"/>
        <v>0</v>
      </c>
      <c r="DV10" s="9" t="str">
        <f>IF(DR10=0,"",IF(DR10=1,"jeden ",IF(DR10=2,"dwa ",IF(DR10=3,"trzy ",IF(DR10=4,"cztery ",IF(DR10=5,"pięć ",""))))))</f>
        <v/>
      </c>
      <c r="DW10" s="9" t="str">
        <f>IF(DR10=6,"sześć ",IF(DR10=7,"siedem ",IF(DR10=8,"osiem ",IF(DR10=9,"dziewięć ",""))))</f>
        <v/>
      </c>
      <c r="DX10" s="9" t="str">
        <f>IF(DR10=0,"",IF(DR10=1,"jedenaście ",IF(DR10=2,"dwanaście ",IF(DR10=3,"trzynaście ",IF(DR10=4,"czternaście ",IF(DR10=5,"piętnaście ",""))))))</f>
        <v/>
      </c>
      <c r="DY10" s="9" t="str">
        <f>IF(DR10=6,"szesnaście ",IF(DR10=7,"siedemnaście ",IF(DR10=8,"osiemnaście ",IF(DR10=9,"dziewiętnaście ",""))))</f>
        <v/>
      </c>
      <c r="DZ10" s="2"/>
      <c r="EA10" s="9" t="str">
        <f>IF(DR9=1,IF(DT10,DX10,IF(DU10,DY10)),IF(DT10,DV10,IF(DU10,DW10,"")))</f>
        <v/>
      </c>
      <c r="EC10" s="3">
        <f>INT(EC$1)-10*EC9-100*EC8-1000*EC7-10000*EC6-100000*EC5-1000000*EC4-10000000*EC3</f>
        <v>0</v>
      </c>
      <c r="ED10" s="2"/>
      <c r="EE10" s="8">
        <f t="shared" si="24"/>
        <v>1</v>
      </c>
      <c r="EF10" s="8">
        <f t="shared" si="25"/>
        <v>0</v>
      </c>
      <c r="EG10" s="9" t="str">
        <f>IF(EC10=0,"",IF(EC10=1,"jeden ",IF(EC10=2,"dwa ",IF(EC10=3,"trzy ",IF(EC10=4,"cztery ",IF(EC10=5,"pięć ",""))))))</f>
        <v/>
      </c>
      <c r="EH10" s="9" t="str">
        <f>IF(EC10=6,"sześć ",IF(EC10=7,"siedem ",IF(EC10=8,"osiem ",IF(EC10=9,"dziewięć ",""))))</f>
        <v/>
      </c>
      <c r="EI10" s="9" t="str">
        <f>IF(EC10=0,"",IF(EC10=1,"jedenaście ",IF(EC10=2,"dwanaście ",IF(EC10=3,"trzynaście ",IF(EC10=4,"czternaście ",IF(EC10=5,"piętnaście ",""))))))</f>
        <v/>
      </c>
      <c r="EJ10" s="9" t="str">
        <f>IF(EC10=6,"szesnaście ",IF(EC10=7,"siedemnaście ",IF(EC10=8,"osiemnaście ",IF(EC10=9,"dziewiętnaście ",""))))</f>
        <v/>
      </c>
      <c r="EK10" s="2"/>
      <c r="EL10" s="9" t="str">
        <f>IF(EC9=1,IF(EE10,EI10,IF(EF10,EJ10)),IF(EE10,EG10,IF(EF10,EH10,"")))</f>
        <v/>
      </c>
      <c r="EN10" s="3">
        <f>INT(EN$1)-10*EN9-100*EN8-1000*EN7-10000*EN6-100000*EN5-1000000*EN4-10000000*EN3</f>
        <v>0</v>
      </c>
      <c r="EO10" s="2"/>
      <c r="EP10" s="8">
        <f t="shared" si="26"/>
        <v>1</v>
      </c>
      <c r="EQ10" s="8">
        <f t="shared" si="27"/>
        <v>0</v>
      </c>
      <c r="ER10" s="9" t="str">
        <f>IF(EN10=0,"",IF(EN10=1,"jeden ",IF(EN10=2,"dwa ",IF(EN10=3,"trzy ",IF(EN10=4,"cztery ",IF(EN10=5,"pięć ",""))))))</f>
        <v/>
      </c>
      <c r="ES10" s="9" t="str">
        <f>IF(EN10=6,"sześć ",IF(EN10=7,"siedem ",IF(EN10=8,"osiem ",IF(EN10=9,"dziewięć ",""))))</f>
        <v/>
      </c>
      <c r="ET10" s="9" t="str">
        <f>IF(EN10=0,"",IF(EN10=1,"jedenaście ",IF(EN10=2,"dwanaście ",IF(EN10=3,"trzynaście ",IF(EN10=4,"czternaście ",IF(EN10=5,"piętnaście ",""))))))</f>
        <v/>
      </c>
      <c r="EU10" s="9" t="str">
        <f>IF(EN10=6,"szesnaście ",IF(EN10=7,"siedemnaście ",IF(EN10=8,"osiemnaście ",IF(EN10=9,"dziewiętnaście ",""))))</f>
        <v/>
      </c>
      <c r="EV10" s="2"/>
      <c r="EW10" s="9" t="str">
        <f>IF(EN9=1,IF(EP10,ET10,IF(EQ10,EU10)),IF(EP10,ER10,IF(EQ10,ES10,"")))</f>
        <v/>
      </c>
      <c r="EY10" s="3">
        <f>INT(EY$1)-10*EY9-100*EY8-1000*EY7-10000*EY6-100000*EY5-1000000*EY4-10000000*EY3</f>
        <v>0</v>
      </c>
      <c r="EZ10" s="2"/>
      <c r="FA10" s="8">
        <f t="shared" si="28"/>
        <v>1</v>
      </c>
      <c r="FB10" s="8">
        <f t="shared" si="29"/>
        <v>0</v>
      </c>
      <c r="FC10" s="9" t="str">
        <f>IF(EY10=0,"",IF(EY10=1,"jeden ",IF(EY10=2,"dwa ",IF(EY10=3,"trzy ",IF(EY10=4,"cztery ",IF(EY10=5,"pięć ",""))))))</f>
        <v/>
      </c>
      <c r="FD10" s="9" t="str">
        <f>IF(EY10=6,"sześć ",IF(EY10=7,"siedem ",IF(EY10=8,"osiem ",IF(EY10=9,"dziewięć ",""))))</f>
        <v/>
      </c>
      <c r="FE10" s="9" t="str">
        <f>IF(EY10=0,"",IF(EY10=1,"jedenaście ",IF(EY10=2,"dwanaście ",IF(EY10=3,"trzynaście ",IF(EY10=4,"czternaście ",IF(EY10=5,"piętnaście ",""))))))</f>
        <v/>
      </c>
      <c r="FF10" s="9" t="str">
        <f>IF(EY10=6,"szesnaście ",IF(EY10=7,"siedemnaście ",IF(EY10=8,"osiemnaście ",IF(EY10=9,"dziewiętnaście ",""))))</f>
        <v/>
      </c>
      <c r="FG10" s="2"/>
      <c r="FH10" s="9" t="str">
        <f>IF(EY9=1,IF(FA10,FE10,IF(FB10,FF10)),IF(FA10,FC10,IF(FB10,FD10,"")))</f>
        <v/>
      </c>
      <c r="FJ10" s="3">
        <f>INT(FJ$1)-10*FJ9-100*FJ8-1000*FJ7-10000*FJ6-100000*FJ5-1000000*FJ4-10000000*FJ3</f>
        <v>0</v>
      </c>
      <c r="FK10" s="2"/>
      <c r="FL10" s="8">
        <f t="shared" si="30"/>
        <v>1</v>
      </c>
      <c r="FM10" s="8">
        <f t="shared" si="31"/>
        <v>0</v>
      </c>
      <c r="FN10" s="9" t="str">
        <f>IF(FJ10=0,"",IF(FJ10=1,"jeden ",IF(FJ10=2,"dwa ",IF(FJ10=3,"trzy ",IF(FJ10=4,"cztery ",IF(FJ10=5,"pięć ",""))))))</f>
        <v/>
      </c>
      <c r="FO10" s="9" t="str">
        <f>IF(FJ10=6,"sześć ",IF(FJ10=7,"siedem ",IF(FJ10=8,"osiem ",IF(FJ10=9,"dziewięć ",""))))</f>
        <v/>
      </c>
      <c r="FP10" s="9" t="str">
        <f>IF(FJ10=0,"",IF(FJ10=1,"jedenaście ",IF(FJ10=2,"dwanaście ",IF(FJ10=3,"trzynaście ",IF(FJ10=4,"czternaście ",IF(FJ10=5,"piętnaście ",""))))))</f>
        <v/>
      </c>
      <c r="FQ10" s="9" t="str">
        <f>IF(FJ10=6,"szesnaście ",IF(FJ10=7,"siedemnaście ",IF(FJ10=8,"osiemnaście ",IF(FJ10=9,"dziewiętnaście ",""))))</f>
        <v/>
      </c>
      <c r="FR10" s="2"/>
      <c r="FS10" s="9" t="str">
        <f>IF(FJ9=1,IF(FL10,FP10,IF(FM10,FQ10)),IF(FL10,FN10,IF(FM10,FO10,"")))</f>
        <v/>
      </c>
      <c r="FU10" s="3">
        <f>INT(FU$1)-10*FU9-100*FU8-1000*FU7-10000*FU6-100000*FU5-1000000*FU4-10000000*FU3</f>
        <v>0</v>
      </c>
      <c r="FV10" s="2"/>
      <c r="FW10" s="8">
        <f t="shared" si="32"/>
        <v>1</v>
      </c>
      <c r="FX10" s="8">
        <f t="shared" si="33"/>
        <v>0</v>
      </c>
      <c r="FY10" s="9" t="str">
        <f>IF(FU10=0,"",IF(FU10=1,"jeden ",IF(FU10=2,"dwa ",IF(FU10=3,"trzy ",IF(FU10=4,"cztery ",IF(FU10=5,"pięć ",""))))))</f>
        <v/>
      </c>
      <c r="FZ10" s="9" t="str">
        <f>IF(FU10=6,"sześć ",IF(FU10=7,"siedem ",IF(FU10=8,"osiem ",IF(FU10=9,"dziewięć ",""))))</f>
        <v/>
      </c>
      <c r="GA10" s="9" t="str">
        <f>IF(FU10=0,"",IF(FU10=1,"jedenaście ",IF(FU10=2,"dwanaście ",IF(FU10=3,"trzynaście ",IF(FU10=4,"czternaście ",IF(FU10=5,"piętnaście ",""))))))</f>
        <v/>
      </c>
      <c r="GB10" s="9" t="str">
        <f>IF(FU10=6,"szesnaście ",IF(FU10=7,"siedemnaście ",IF(FU10=8,"osiemnaście ",IF(FU10=9,"dziewiętnaście ",""))))</f>
        <v/>
      </c>
      <c r="GC10" s="2"/>
      <c r="GD10" s="9" t="str">
        <f>IF(FU9=1,IF(FW10,GA10,IF(FX10,GB10)),IF(FW10,FY10,IF(FX10,FZ10,"")))</f>
        <v/>
      </c>
    </row>
    <row r="11" spans="1:186" x14ac:dyDescent="0.35">
      <c r="A11" s="10">
        <f>ROUND((A1-TRUNC(A1,0))*100,0)</f>
        <v>0</v>
      </c>
      <c r="B11" s="2"/>
      <c r="C11" s="2"/>
      <c r="D11" s="2"/>
      <c r="E11" s="2"/>
      <c r="F11" s="2"/>
      <c r="G11" s="2"/>
      <c r="H11" s="2"/>
      <c r="I11" s="2"/>
      <c r="J11" s="9" t="str">
        <f>"zł "&amp;TEXT(A11,"00")&amp;"/100"</f>
        <v>zł 00/100</v>
      </c>
      <c r="L11" s="10" t="e">
        <f>ROUND((L1-TRUNC(L1,0))*100,0)</f>
        <v>#REF!</v>
      </c>
      <c r="M11" s="2"/>
      <c r="N11" s="2"/>
      <c r="O11" s="2"/>
      <c r="P11" s="2"/>
      <c r="Q11" s="2"/>
      <c r="R11" s="2"/>
      <c r="S11" s="2"/>
      <c r="T11" s="2"/>
      <c r="U11" s="9" t="e">
        <f>"zł "&amp;TEXT(L11,"00")&amp;"/100"</f>
        <v>#REF!</v>
      </c>
      <c r="W11" s="10" t="e">
        <f>ROUND((W1-TRUNC(W1,0))*100,0)</f>
        <v>#REF!</v>
      </c>
      <c r="X11" s="2"/>
      <c r="Y11" s="2"/>
      <c r="Z11" s="2"/>
      <c r="AA11" s="2"/>
      <c r="AB11" s="2"/>
      <c r="AC11" s="2"/>
      <c r="AD11" s="2"/>
      <c r="AE11" s="2"/>
      <c r="AF11" s="9" t="e">
        <f>"zł "&amp;TEXT(W11,"00")&amp;"/100"</f>
        <v>#REF!</v>
      </c>
      <c r="AH11" s="10" t="e">
        <f>ROUND((AH1-TRUNC(AH1,0))*100,0)</f>
        <v>#REF!</v>
      </c>
      <c r="AI11" s="2"/>
      <c r="AJ11" s="2"/>
      <c r="AK11" s="2"/>
      <c r="AL11" s="2"/>
      <c r="AM11" s="2"/>
      <c r="AN11" s="2"/>
      <c r="AO11" s="2"/>
      <c r="AP11" s="2"/>
      <c r="AQ11" s="9" t="e">
        <f>"zł "&amp;TEXT(AH11,"00")&amp;"/100"</f>
        <v>#REF!</v>
      </c>
      <c r="AS11" s="10">
        <f>ROUND((AS1-TRUNC(AS1,0))*100,0)</f>
        <v>0</v>
      </c>
      <c r="AT11" s="2"/>
      <c r="AU11" s="2"/>
      <c r="AV11" s="2"/>
      <c r="AW11" s="2"/>
      <c r="AX11" s="2"/>
      <c r="AY11" s="2"/>
      <c r="AZ11" s="2"/>
      <c r="BA11" s="2"/>
      <c r="BB11" s="9" t="str">
        <f>"zł "&amp;TEXT(AS11,"00")&amp;"/100"</f>
        <v>zł 00/100</v>
      </c>
      <c r="BD11" s="10">
        <f>ROUND((BD1-TRUNC(BD1,0))*100,0)</f>
        <v>0</v>
      </c>
      <c r="BE11" s="2"/>
      <c r="BF11" s="2"/>
      <c r="BG11" s="2"/>
      <c r="BH11" s="2"/>
      <c r="BI11" s="2"/>
      <c r="BJ11" s="2"/>
      <c r="BK11" s="2"/>
      <c r="BL11" s="2"/>
      <c r="BM11" s="9" t="str">
        <f>"zł "&amp;TEXT(BD11,"00")&amp;"/100"</f>
        <v>zł 00/100</v>
      </c>
      <c r="BO11" s="10">
        <f>ROUND((BO1-TRUNC(BO1,0))*100,0)</f>
        <v>0</v>
      </c>
      <c r="BP11" s="2"/>
      <c r="BQ11" s="2"/>
      <c r="BR11" s="2"/>
      <c r="BS11" s="2"/>
      <c r="BT11" s="2"/>
      <c r="BU11" s="2"/>
      <c r="BV11" s="2"/>
      <c r="BW11" s="2"/>
      <c r="BX11" s="9" t="str">
        <f>"zł "&amp;TEXT(BO11,"00")&amp;"/100"</f>
        <v>zł 00/100</v>
      </c>
      <c r="BZ11" s="10">
        <f>ROUND((BZ1-TRUNC(BZ1,0))*100,0)</f>
        <v>0</v>
      </c>
      <c r="CA11" s="2"/>
      <c r="CB11" s="2"/>
      <c r="CC11" s="2"/>
      <c r="CD11" s="2"/>
      <c r="CE11" s="2"/>
      <c r="CF11" s="2"/>
      <c r="CG11" s="2"/>
      <c r="CH11" s="2"/>
      <c r="CI11" s="9" t="str">
        <f>"zł "&amp;TEXT(BZ11,"00")&amp;"/100"</f>
        <v>zł 00/100</v>
      </c>
      <c r="CK11" s="10">
        <f>ROUND((CK1-TRUNC(CK1,0))*100,0)</f>
        <v>0</v>
      </c>
      <c r="CL11" s="2"/>
      <c r="CM11" s="2"/>
      <c r="CN11" s="2"/>
      <c r="CO11" s="2"/>
      <c r="CP11" s="2"/>
      <c r="CQ11" s="2"/>
      <c r="CR11" s="2"/>
      <c r="CS11" s="2"/>
      <c r="CT11" s="9" t="str">
        <f>"zł "&amp;TEXT(CK11,"00")&amp;"/100"</f>
        <v>zł 00/100</v>
      </c>
      <c r="CV11" s="10">
        <f>ROUND((CV1-TRUNC(CV1,0))*100,0)</f>
        <v>0</v>
      </c>
      <c r="CW11" s="2"/>
      <c r="CX11" s="2"/>
      <c r="CY11" s="2"/>
      <c r="CZ11" s="2"/>
      <c r="DA11" s="2"/>
      <c r="DB11" s="2"/>
      <c r="DC11" s="2"/>
      <c r="DD11" s="2"/>
      <c r="DE11" s="9" t="str">
        <f>"zł "&amp;TEXT(CV11,"00")&amp;"/100"</f>
        <v>zł 00/100</v>
      </c>
      <c r="DG11" s="10">
        <f>ROUND((DG1-TRUNC(DG1,0))*100,0)</f>
        <v>0</v>
      </c>
      <c r="DH11" s="2"/>
      <c r="DI11" s="2"/>
      <c r="DJ11" s="2"/>
      <c r="DK11" s="2"/>
      <c r="DL11" s="2"/>
      <c r="DM11" s="2"/>
      <c r="DN11" s="2"/>
      <c r="DO11" s="2"/>
      <c r="DP11" s="9" t="str">
        <f>"zł "&amp;TEXT(DG11,"00")&amp;"/100"</f>
        <v>zł 00/100</v>
      </c>
      <c r="DR11" s="10">
        <f>ROUND((DR1-TRUNC(DR1,0))*100,0)</f>
        <v>0</v>
      </c>
      <c r="DS11" s="2"/>
      <c r="DT11" s="2"/>
      <c r="DU11" s="2"/>
      <c r="DV11" s="2"/>
      <c r="DW11" s="2"/>
      <c r="DX11" s="2"/>
      <c r="DY11" s="2"/>
      <c r="DZ11" s="2"/>
      <c r="EA11" s="9" t="str">
        <f>"zł "&amp;TEXT(DR11,"00")&amp;"/100"</f>
        <v>zł 00/100</v>
      </c>
      <c r="EC11" s="10">
        <f>ROUND((EC1-TRUNC(EC1,0))*100,0)</f>
        <v>0</v>
      </c>
      <c r="ED11" s="2"/>
      <c r="EE11" s="2"/>
      <c r="EF11" s="2"/>
      <c r="EG11" s="2"/>
      <c r="EH11" s="2"/>
      <c r="EI11" s="2"/>
      <c r="EJ11" s="2"/>
      <c r="EK11" s="2"/>
      <c r="EL11" s="9" t="str">
        <f>"zł "&amp;TEXT(EC11,"00")&amp;"/100"</f>
        <v>zł 00/100</v>
      </c>
      <c r="EN11" s="10">
        <f>ROUND((EN1-TRUNC(EN1,0))*100,0)</f>
        <v>0</v>
      </c>
      <c r="EO11" s="2"/>
      <c r="EP11" s="2"/>
      <c r="EQ11" s="2"/>
      <c r="ER11" s="2"/>
      <c r="ES11" s="2"/>
      <c r="ET11" s="2"/>
      <c r="EU11" s="2"/>
      <c r="EV11" s="2"/>
      <c r="EW11" s="9" t="str">
        <f>"zł "&amp;TEXT(EN11,"00")&amp;"/100"</f>
        <v>zł 00/100</v>
      </c>
      <c r="EY11" s="10">
        <f>ROUND((EY1-TRUNC(EY1,0))*100,0)</f>
        <v>0</v>
      </c>
      <c r="EZ11" s="2"/>
      <c r="FA11" s="2"/>
      <c r="FB11" s="2"/>
      <c r="FC11" s="2"/>
      <c r="FD11" s="2"/>
      <c r="FE11" s="2"/>
      <c r="FF11" s="2"/>
      <c r="FG11" s="2"/>
      <c r="FH11" s="9" t="str">
        <f>"zł "&amp;TEXT(EY11,"00")&amp;"/100"</f>
        <v>zł 00/100</v>
      </c>
      <c r="FJ11" s="10">
        <f>ROUND((FJ1-TRUNC(FJ1,0))*100,0)</f>
        <v>0</v>
      </c>
      <c r="FK11" s="2"/>
      <c r="FL11" s="2"/>
      <c r="FM11" s="2"/>
      <c r="FN11" s="2"/>
      <c r="FO11" s="2"/>
      <c r="FP11" s="2"/>
      <c r="FQ11" s="2"/>
      <c r="FR11" s="2"/>
      <c r="FS11" s="9" t="str">
        <f>"zł "&amp;TEXT(FJ11,"00")&amp;"/100"</f>
        <v>zł 00/100</v>
      </c>
      <c r="FU11" s="10">
        <f>ROUND((FU1-TRUNC(FU1,0))*100,0)</f>
        <v>0</v>
      </c>
      <c r="FV11" s="2"/>
      <c r="FW11" s="2"/>
      <c r="FX11" s="2"/>
      <c r="FY11" s="2"/>
      <c r="FZ11" s="2"/>
      <c r="GA11" s="2"/>
      <c r="GB11" s="2"/>
      <c r="GC11" s="2"/>
      <c r="GD11" s="9" t="str">
        <f>"zł "&amp;TEXT(FU11,"00")&amp;"/100"</f>
        <v>zł 00/100</v>
      </c>
    </row>
    <row r="12" spans="1:186" x14ac:dyDescent="0.35">
      <c r="A12" s="2"/>
      <c r="B12" s="2"/>
      <c r="C12" s="2"/>
      <c r="D12" s="2"/>
      <c r="E12" s="7" t="s">
        <v>26</v>
      </c>
      <c r="F12" s="2"/>
      <c r="G12" s="2"/>
      <c r="H12" s="2"/>
      <c r="I12" s="2"/>
      <c r="J12" s="2"/>
      <c r="L12" s="2"/>
      <c r="M12" s="2"/>
      <c r="N12" s="2"/>
      <c r="O12" s="2"/>
      <c r="P12" s="7" t="s">
        <v>26</v>
      </c>
      <c r="Q12" s="2"/>
      <c r="R12" s="2"/>
      <c r="S12" s="2"/>
      <c r="T12" s="2"/>
      <c r="U12" s="2"/>
      <c r="W12" s="2"/>
      <c r="X12" s="2"/>
      <c r="Y12" s="2"/>
      <c r="Z12" s="2"/>
      <c r="AA12" s="7" t="s">
        <v>26</v>
      </c>
      <c r="AB12" s="2"/>
      <c r="AC12" s="2"/>
      <c r="AD12" s="2"/>
      <c r="AE12" s="2"/>
      <c r="AF12" s="2"/>
      <c r="AH12" s="2"/>
      <c r="AI12" s="2"/>
      <c r="AJ12" s="2"/>
      <c r="AK12" s="2"/>
      <c r="AL12" s="7" t="s">
        <v>26</v>
      </c>
      <c r="AM12" s="2"/>
      <c r="AN12" s="2"/>
      <c r="AO12" s="2"/>
      <c r="AP12" s="2"/>
      <c r="AQ12" s="2"/>
      <c r="AS12" s="2"/>
      <c r="AT12" s="2"/>
      <c r="AU12" s="2"/>
      <c r="AV12" s="2"/>
      <c r="AW12" s="7" t="s">
        <v>26</v>
      </c>
      <c r="AX12" s="2"/>
      <c r="AY12" s="2"/>
      <c r="AZ12" s="2"/>
      <c r="BA12" s="2"/>
      <c r="BB12" s="2"/>
      <c r="BD12" s="2"/>
      <c r="BE12" s="2"/>
      <c r="BF12" s="2"/>
      <c r="BG12" s="2"/>
      <c r="BH12" s="7" t="s">
        <v>26</v>
      </c>
      <c r="BI12" s="2"/>
      <c r="BJ12" s="2"/>
      <c r="BK12" s="2"/>
      <c r="BL12" s="2"/>
      <c r="BM12" s="2"/>
      <c r="BO12" s="2"/>
      <c r="BP12" s="2"/>
      <c r="BQ12" s="2"/>
      <c r="BR12" s="2"/>
      <c r="BS12" s="7" t="s">
        <v>26</v>
      </c>
      <c r="BT12" s="2"/>
      <c r="BU12" s="2"/>
      <c r="BV12" s="2"/>
      <c r="BW12" s="2"/>
      <c r="BX12" s="2"/>
      <c r="BZ12" s="2"/>
      <c r="CA12" s="2"/>
      <c r="CB12" s="2"/>
      <c r="CC12" s="2"/>
      <c r="CD12" s="7" t="s">
        <v>26</v>
      </c>
      <c r="CE12" s="2"/>
      <c r="CF12" s="2"/>
      <c r="CG12" s="2"/>
      <c r="CH12" s="2"/>
      <c r="CI12" s="2"/>
      <c r="CK12" s="2"/>
      <c r="CL12" s="2"/>
      <c r="CM12" s="2"/>
      <c r="CN12" s="2"/>
      <c r="CO12" s="7" t="s">
        <v>26</v>
      </c>
      <c r="CP12" s="2"/>
      <c r="CQ12" s="2"/>
      <c r="CR12" s="2"/>
      <c r="CS12" s="2"/>
      <c r="CT12" s="2"/>
      <c r="CV12" s="2"/>
      <c r="CW12" s="2"/>
      <c r="CX12" s="2"/>
      <c r="CY12" s="2"/>
      <c r="CZ12" s="7" t="s">
        <v>26</v>
      </c>
      <c r="DA12" s="2"/>
      <c r="DB12" s="2"/>
      <c r="DC12" s="2"/>
      <c r="DD12" s="2"/>
      <c r="DE12" s="2"/>
      <c r="DG12" s="2"/>
      <c r="DH12" s="2"/>
      <c r="DI12" s="2"/>
      <c r="DJ12" s="2"/>
      <c r="DK12" s="7" t="s">
        <v>26</v>
      </c>
      <c r="DL12" s="2"/>
      <c r="DM12" s="2"/>
      <c r="DN12" s="2"/>
      <c r="DO12" s="2"/>
      <c r="DP12" s="2"/>
      <c r="DR12" s="2"/>
      <c r="DS12" s="2"/>
      <c r="DT12" s="2"/>
      <c r="DU12" s="2"/>
      <c r="DV12" s="7" t="s">
        <v>26</v>
      </c>
      <c r="DW12" s="2"/>
      <c r="DX12" s="2"/>
      <c r="DY12" s="2"/>
      <c r="DZ12" s="2"/>
      <c r="EA12" s="2"/>
      <c r="EC12" s="2"/>
      <c r="ED12" s="2"/>
      <c r="EE12" s="2"/>
      <c r="EF12" s="2"/>
      <c r="EG12" s="7" t="s">
        <v>26</v>
      </c>
      <c r="EH12" s="2"/>
      <c r="EI12" s="2"/>
      <c r="EJ12" s="2"/>
      <c r="EK12" s="2"/>
      <c r="EL12" s="2"/>
      <c r="EN12" s="2"/>
      <c r="EO12" s="2"/>
      <c r="EP12" s="2"/>
      <c r="EQ12" s="2"/>
      <c r="ER12" s="7" t="s">
        <v>26</v>
      </c>
      <c r="ES12" s="2"/>
      <c r="ET12" s="2"/>
      <c r="EU12" s="2"/>
      <c r="EV12" s="2"/>
      <c r="EW12" s="2"/>
      <c r="EY12" s="2"/>
      <c r="EZ12" s="2"/>
      <c r="FA12" s="2"/>
      <c r="FB12" s="2"/>
      <c r="FC12" s="7" t="s">
        <v>26</v>
      </c>
      <c r="FD12" s="2"/>
      <c r="FE12" s="2"/>
      <c r="FF12" s="2"/>
      <c r="FG12" s="2"/>
      <c r="FH12" s="2"/>
      <c r="FJ12" s="2"/>
      <c r="FK12" s="2"/>
      <c r="FL12" s="2"/>
      <c r="FM12" s="2"/>
      <c r="FN12" s="7" t="s">
        <v>26</v>
      </c>
      <c r="FO12" s="2"/>
      <c r="FP12" s="2"/>
      <c r="FQ12" s="2"/>
      <c r="FR12" s="2"/>
      <c r="FS12" s="2"/>
      <c r="FU12" s="2"/>
      <c r="FV12" s="2"/>
      <c r="FW12" s="2"/>
      <c r="FX12" s="2"/>
      <c r="FY12" s="7" t="s">
        <v>26</v>
      </c>
      <c r="FZ12" s="2"/>
      <c r="GA12" s="2"/>
      <c r="GB12" s="2"/>
      <c r="GC12" s="2"/>
      <c r="GD12" s="2"/>
    </row>
    <row r="13" spans="1:186" x14ac:dyDescent="0.35">
      <c r="A13" s="1">
        <f>TRUNC(A1,1)</f>
        <v>0</v>
      </c>
      <c r="B13" s="2"/>
      <c r="C13" s="2"/>
      <c r="D13" s="2"/>
      <c r="E13" s="9" t="str">
        <f>J3&amp;J4&amp;J5&amp;J6&amp;J7&amp;J8&amp;J9&amp;J10&amp;J11</f>
        <v>zł 00/100</v>
      </c>
      <c r="F13" s="9"/>
      <c r="G13" s="9"/>
      <c r="H13" s="9"/>
      <c r="I13" s="9"/>
      <c r="J13" s="9"/>
      <c r="L13" s="1" t="e">
        <f>TRUNC(L1,1)</f>
        <v>#REF!</v>
      </c>
      <c r="M13" s="2"/>
      <c r="N13" s="2"/>
      <c r="O13" s="2"/>
      <c r="P13" s="9" t="e">
        <f>U3&amp;U4&amp;U5&amp;U6&amp;U7&amp;U8&amp;U9&amp;U10&amp;U11</f>
        <v>#REF!</v>
      </c>
      <c r="Q13" s="9"/>
      <c r="R13" s="9"/>
      <c r="S13" s="9"/>
      <c r="T13" s="9"/>
      <c r="U13" s="9"/>
      <c r="W13" s="1" t="e">
        <f>TRUNC(W1,1)</f>
        <v>#REF!</v>
      </c>
      <c r="X13" s="2"/>
      <c r="Y13" s="2"/>
      <c r="Z13" s="2"/>
      <c r="AA13" s="9" t="e">
        <f>AF3&amp;AF4&amp;AF5&amp;AF6&amp;AF7&amp;AF8&amp;AF9&amp;AF10&amp;AF11</f>
        <v>#REF!</v>
      </c>
      <c r="AB13" s="9"/>
      <c r="AC13" s="9"/>
      <c r="AD13" s="9"/>
      <c r="AE13" s="9"/>
      <c r="AF13" s="9"/>
      <c r="AH13" s="1" t="e">
        <f>TRUNC(AH1,1)</f>
        <v>#REF!</v>
      </c>
      <c r="AI13" s="2"/>
      <c r="AJ13" s="2"/>
      <c r="AK13" s="2"/>
      <c r="AL13" s="9" t="e">
        <f>AQ3&amp;AQ4&amp;AQ5&amp;AQ6&amp;AQ7&amp;AQ8&amp;AQ9&amp;AQ10&amp;AQ11</f>
        <v>#REF!</v>
      </c>
      <c r="AM13" s="9"/>
      <c r="AN13" s="9"/>
      <c r="AO13" s="9"/>
      <c r="AP13" s="9"/>
      <c r="AQ13" s="9"/>
      <c r="AS13" s="1">
        <f>TRUNC(AS1,1)</f>
        <v>0</v>
      </c>
      <c r="AT13" s="2"/>
      <c r="AU13" s="2"/>
      <c r="AV13" s="2"/>
      <c r="AW13" s="9" t="str">
        <f>BB3&amp;BB4&amp;BB5&amp;BB6&amp;BB7&amp;BB8&amp;BB9&amp;BB10&amp;BB11</f>
        <v>zł 00/100</v>
      </c>
      <c r="AX13" s="9"/>
      <c r="AY13" s="9"/>
      <c r="AZ13" s="9"/>
      <c r="BA13" s="9"/>
      <c r="BB13" s="9"/>
      <c r="BD13" s="1">
        <f>TRUNC(BD1,1)</f>
        <v>0</v>
      </c>
      <c r="BE13" s="2"/>
      <c r="BF13" s="2"/>
      <c r="BG13" s="2"/>
      <c r="BH13" s="9" t="str">
        <f>BM3&amp;BM4&amp;BM5&amp;BM6&amp;BM7&amp;BM8&amp;BM9&amp;BM10&amp;BM11</f>
        <v>zł 00/100</v>
      </c>
      <c r="BI13" s="9"/>
      <c r="BJ13" s="9"/>
      <c r="BK13" s="9"/>
      <c r="BL13" s="9"/>
      <c r="BM13" s="9"/>
      <c r="BO13" s="1">
        <f>TRUNC(BO1,1)</f>
        <v>0</v>
      </c>
      <c r="BP13" s="2"/>
      <c r="BQ13" s="2"/>
      <c r="BR13" s="2"/>
      <c r="BS13" s="9" t="str">
        <f>BX3&amp;BX4&amp;BX5&amp;BX6&amp;BX7&amp;BX8&amp;BX9&amp;BX10&amp;BX11</f>
        <v>zł 00/100</v>
      </c>
      <c r="BT13" s="9"/>
      <c r="BU13" s="9"/>
      <c r="BV13" s="9"/>
      <c r="BW13" s="9"/>
      <c r="BX13" s="9"/>
      <c r="BZ13" s="1">
        <f>TRUNC(BZ1,1)</f>
        <v>0</v>
      </c>
      <c r="CA13" s="2"/>
      <c r="CB13" s="2"/>
      <c r="CC13" s="2"/>
      <c r="CD13" s="9" t="str">
        <f>CI3&amp;CI4&amp;CI5&amp;CI6&amp;CI7&amp;CI8&amp;CI9&amp;CI10&amp;CI11</f>
        <v>zł 00/100</v>
      </c>
      <c r="CE13" s="9"/>
      <c r="CF13" s="9"/>
      <c r="CG13" s="9"/>
      <c r="CH13" s="9"/>
      <c r="CI13" s="9"/>
      <c r="CK13" s="1">
        <f>TRUNC(CK1,1)</f>
        <v>0</v>
      </c>
      <c r="CL13" s="2"/>
      <c r="CM13" s="2"/>
      <c r="CN13" s="2"/>
      <c r="CO13" s="9" t="str">
        <f>CT3&amp;CT4&amp;CT5&amp;CT6&amp;CT7&amp;CT8&amp;CT9&amp;CT10&amp;CT11</f>
        <v>zł 00/100</v>
      </c>
      <c r="CP13" s="9"/>
      <c r="CQ13" s="9"/>
      <c r="CR13" s="9"/>
      <c r="CS13" s="9"/>
      <c r="CT13" s="9"/>
      <c r="CV13" s="1">
        <f>TRUNC(CV1,1)</f>
        <v>0</v>
      </c>
      <c r="CW13" s="2"/>
      <c r="CX13" s="2"/>
      <c r="CY13" s="2"/>
      <c r="CZ13" s="9" t="str">
        <f>DE3&amp;DE4&amp;DE5&amp;DE6&amp;DE7&amp;DE8&amp;DE9&amp;DE10&amp;DE11</f>
        <v>zł 00/100</v>
      </c>
      <c r="DA13" s="9"/>
      <c r="DB13" s="9"/>
      <c r="DC13" s="9"/>
      <c r="DD13" s="9"/>
      <c r="DE13" s="9"/>
      <c r="DG13" s="1">
        <f>TRUNC(DG1,1)</f>
        <v>0</v>
      </c>
      <c r="DH13" s="2"/>
      <c r="DI13" s="2"/>
      <c r="DJ13" s="2"/>
      <c r="DK13" s="9" t="str">
        <f>DP3&amp;DP4&amp;DP5&amp;DP6&amp;DP7&amp;DP8&amp;DP9&amp;DP10&amp;DP11</f>
        <v>zł 00/100</v>
      </c>
      <c r="DL13" s="9"/>
      <c r="DM13" s="9"/>
      <c r="DN13" s="9"/>
      <c r="DO13" s="9"/>
      <c r="DP13" s="9"/>
      <c r="DR13" s="1">
        <f>TRUNC(DR1,1)</f>
        <v>0</v>
      </c>
      <c r="DS13" s="2"/>
      <c r="DT13" s="2"/>
      <c r="DU13" s="2"/>
      <c r="DV13" s="9" t="str">
        <f>EA3&amp;EA4&amp;EA5&amp;EA6&amp;EA7&amp;EA8&amp;EA9&amp;EA10&amp;EA11</f>
        <v>zł 00/100</v>
      </c>
      <c r="DW13" s="9"/>
      <c r="DX13" s="9"/>
      <c r="DY13" s="9"/>
      <c r="DZ13" s="9"/>
      <c r="EA13" s="9"/>
      <c r="EC13" s="1">
        <f>TRUNC(EC1,1)</f>
        <v>0</v>
      </c>
      <c r="ED13" s="2"/>
      <c r="EE13" s="2"/>
      <c r="EF13" s="2"/>
      <c r="EG13" s="9" t="str">
        <f>EL3&amp;EL4&amp;EL5&amp;EL6&amp;EL7&amp;EL8&amp;EL9&amp;EL10&amp;EL11</f>
        <v>zł 00/100</v>
      </c>
      <c r="EH13" s="9"/>
      <c r="EI13" s="9"/>
      <c r="EJ13" s="9"/>
      <c r="EK13" s="9"/>
      <c r="EL13" s="9"/>
      <c r="EN13" s="1">
        <f>TRUNC(EN1,1)</f>
        <v>0</v>
      </c>
      <c r="EO13" s="2"/>
      <c r="EP13" s="2"/>
      <c r="EQ13" s="2"/>
      <c r="ER13" s="9" t="str">
        <f>EW3&amp;EW4&amp;EW5&amp;EW6&amp;EW7&amp;EW8&amp;EW9&amp;EW10&amp;EW11</f>
        <v>zł 00/100</v>
      </c>
      <c r="ES13" s="9"/>
      <c r="ET13" s="9"/>
      <c r="EU13" s="9"/>
      <c r="EV13" s="9"/>
      <c r="EW13" s="9"/>
      <c r="EY13" s="1">
        <f>TRUNC(EY1,1)</f>
        <v>0</v>
      </c>
      <c r="EZ13" s="2"/>
      <c r="FA13" s="2"/>
      <c r="FB13" s="2"/>
      <c r="FC13" s="9" t="str">
        <f>FH3&amp;FH4&amp;FH5&amp;FH6&amp;FH7&amp;FH8&amp;FH9&amp;FH10&amp;FH11</f>
        <v>zł 00/100</v>
      </c>
      <c r="FD13" s="9"/>
      <c r="FE13" s="9"/>
      <c r="FF13" s="9"/>
      <c r="FG13" s="9"/>
      <c r="FH13" s="9"/>
      <c r="FJ13" s="1">
        <f>TRUNC(FJ1,1)</f>
        <v>0</v>
      </c>
      <c r="FK13" s="2"/>
      <c r="FL13" s="2"/>
      <c r="FM13" s="2"/>
      <c r="FN13" s="9" t="str">
        <f>FS3&amp;FS4&amp;FS5&amp;FS6&amp;FS7&amp;FS8&amp;FS9&amp;FS10&amp;FS11</f>
        <v>zł 00/100</v>
      </c>
      <c r="FO13" s="9"/>
      <c r="FP13" s="9"/>
      <c r="FQ13" s="9"/>
      <c r="FR13" s="9"/>
      <c r="FS13" s="9"/>
      <c r="FU13" s="1">
        <f>TRUNC(FU1,1)</f>
        <v>0</v>
      </c>
      <c r="FV13" s="2"/>
      <c r="FW13" s="2"/>
      <c r="FX13" s="2"/>
      <c r="FY13" s="9" t="str">
        <f>GD3&amp;GD4&amp;GD5&amp;GD6&amp;GD7&amp;GD8&amp;GD9&amp;GD10&amp;GD11</f>
        <v>zł 00/100</v>
      </c>
      <c r="FZ13" s="9"/>
      <c r="GA13" s="9"/>
      <c r="GB13" s="9"/>
      <c r="GC13" s="9"/>
      <c r="GD13" s="9"/>
    </row>
    <row r="15" spans="1:186" x14ac:dyDescent="0.35">
      <c r="A15" s="59">
        <v>1</v>
      </c>
      <c r="B15" s="59"/>
      <c r="C15" s="59"/>
      <c r="D15" s="59"/>
      <c r="E15" s="59"/>
      <c r="F15" s="59"/>
      <c r="G15" s="59"/>
      <c r="H15" s="59"/>
      <c r="I15" s="59"/>
      <c r="J15" s="59"/>
      <c r="L15" s="59">
        <v>2</v>
      </c>
      <c r="M15" s="59"/>
      <c r="N15" s="59"/>
      <c r="O15" s="59"/>
      <c r="P15" s="59"/>
      <c r="Q15" s="59"/>
      <c r="R15" s="59"/>
      <c r="S15" s="59"/>
      <c r="T15" s="59"/>
      <c r="U15" s="59"/>
      <c r="W15" s="59">
        <v>3</v>
      </c>
      <c r="X15" s="59"/>
      <c r="Y15" s="59"/>
      <c r="Z15" s="59"/>
      <c r="AA15" s="59"/>
      <c r="AB15" s="59"/>
      <c r="AC15" s="59"/>
      <c r="AD15" s="59"/>
      <c r="AE15" s="59"/>
      <c r="AF15" s="59"/>
      <c r="AH15" s="59">
        <v>4</v>
      </c>
      <c r="AI15" s="59"/>
      <c r="AJ15" s="59"/>
      <c r="AK15" s="59"/>
      <c r="AL15" s="59"/>
      <c r="AM15" s="59"/>
      <c r="AN15" s="59"/>
      <c r="AO15" s="59"/>
      <c r="AP15" s="59"/>
      <c r="AQ15" s="59"/>
      <c r="AS15" s="59">
        <v>5</v>
      </c>
      <c r="AT15" s="59"/>
      <c r="AU15" s="59"/>
      <c r="AV15" s="59"/>
      <c r="AW15" s="59"/>
      <c r="AX15" s="59"/>
      <c r="AY15" s="59"/>
      <c r="AZ15" s="59"/>
      <c r="BA15" s="59"/>
      <c r="BB15" s="59"/>
      <c r="BD15" s="59">
        <v>6</v>
      </c>
      <c r="BE15" s="59"/>
      <c r="BF15" s="59"/>
      <c r="BG15" s="59"/>
      <c r="BH15" s="59"/>
      <c r="BI15" s="59"/>
      <c r="BJ15" s="59"/>
      <c r="BK15" s="59"/>
      <c r="BL15" s="59"/>
      <c r="BM15" s="59"/>
      <c r="BO15" s="59">
        <v>7</v>
      </c>
      <c r="BP15" s="59"/>
      <c r="BQ15" s="59"/>
      <c r="BR15" s="59"/>
      <c r="BS15" s="59"/>
      <c r="BT15" s="59"/>
      <c r="BU15" s="59"/>
      <c r="BV15" s="59"/>
      <c r="BW15" s="59"/>
      <c r="BX15" s="59"/>
      <c r="BZ15" s="59">
        <v>8</v>
      </c>
      <c r="CA15" s="59"/>
      <c r="CB15" s="59"/>
      <c r="CC15" s="59"/>
      <c r="CD15" s="59"/>
      <c r="CE15" s="59"/>
      <c r="CF15" s="59"/>
      <c r="CG15" s="59"/>
      <c r="CH15" s="59"/>
      <c r="CI15" s="59"/>
      <c r="CK15" s="59">
        <v>9</v>
      </c>
      <c r="CL15" s="59"/>
      <c r="CM15" s="59"/>
      <c r="CN15" s="59"/>
      <c r="CO15" s="59"/>
      <c r="CP15" s="59"/>
      <c r="CQ15" s="59"/>
      <c r="CR15" s="59"/>
      <c r="CS15" s="59"/>
      <c r="CT15" s="59"/>
      <c r="CV15" s="59">
        <v>10</v>
      </c>
      <c r="CW15" s="59"/>
      <c r="CX15" s="59"/>
      <c r="CY15" s="59"/>
      <c r="CZ15" s="59"/>
      <c r="DA15" s="59"/>
      <c r="DB15" s="59"/>
      <c r="DC15" s="59"/>
      <c r="DD15" s="59"/>
      <c r="DE15" s="59"/>
      <c r="DG15" s="59">
        <v>11</v>
      </c>
      <c r="DH15" s="59"/>
      <c r="DI15" s="59"/>
      <c r="DJ15" s="59"/>
      <c r="DK15" s="59"/>
      <c r="DL15" s="59"/>
      <c r="DM15" s="59"/>
      <c r="DN15" s="59"/>
      <c r="DO15" s="59"/>
      <c r="DP15" s="59"/>
      <c r="DR15" s="59">
        <v>12</v>
      </c>
      <c r="DS15" s="59"/>
      <c r="DT15" s="59"/>
      <c r="DU15" s="59"/>
      <c r="DV15" s="59"/>
      <c r="DW15" s="59"/>
      <c r="DX15" s="59"/>
      <c r="DY15" s="59"/>
      <c r="DZ15" s="59"/>
      <c r="EA15" s="59"/>
      <c r="EC15" s="59">
        <v>13</v>
      </c>
      <c r="ED15" s="59"/>
      <c r="EE15" s="59"/>
      <c r="EF15" s="59"/>
      <c r="EG15" s="59"/>
      <c r="EH15" s="59"/>
      <c r="EI15" s="59"/>
      <c r="EJ15" s="59"/>
      <c r="EK15" s="59"/>
      <c r="EL15" s="59"/>
      <c r="EN15" s="59">
        <v>14</v>
      </c>
      <c r="EO15" s="59"/>
      <c r="EP15" s="59"/>
      <c r="EQ15" s="59"/>
      <c r="ER15" s="59"/>
      <c r="ES15" s="59"/>
      <c r="ET15" s="59"/>
      <c r="EU15" s="59"/>
      <c r="EV15" s="59"/>
      <c r="EW15" s="59"/>
      <c r="EY15" s="59">
        <v>15</v>
      </c>
      <c r="EZ15" s="59"/>
      <c r="FA15" s="59"/>
      <c r="FB15" s="59"/>
      <c r="FC15" s="59"/>
      <c r="FD15" s="59"/>
      <c r="FE15" s="59"/>
      <c r="FF15" s="59"/>
      <c r="FG15" s="59"/>
      <c r="FH15" s="59"/>
      <c r="FJ15" s="59">
        <v>16</v>
      </c>
      <c r="FK15" s="59"/>
      <c r="FL15" s="59"/>
      <c r="FM15" s="59"/>
      <c r="FN15" s="59"/>
      <c r="FO15" s="59"/>
      <c r="FP15" s="59"/>
      <c r="FQ15" s="59"/>
      <c r="FR15" s="59"/>
      <c r="FS15" s="59"/>
      <c r="FU15" s="59">
        <v>17</v>
      </c>
      <c r="FV15" s="59"/>
      <c r="FW15" s="59"/>
      <c r="FX15" s="59"/>
      <c r="FY15" s="59"/>
      <c r="FZ15" s="59"/>
      <c r="GA15" s="59"/>
      <c r="GB15" s="59"/>
      <c r="GC15" s="59"/>
      <c r="GD15" s="59"/>
    </row>
  </sheetData>
  <mergeCells count="34">
    <mergeCell ref="EC15:EL15"/>
    <mergeCell ref="EN15:EW15"/>
    <mergeCell ref="EY15:FH15"/>
    <mergeCell ref="FJ15:FS15"/>
    <mergeCell ref="FU15:GD15"/>
    <mergeCell ref="EI1:EJ1"/>
    <mergeCell ref="ET1:EU1"/>
    <mergeCell ref="FE1:FF1"/>
    <mergeCell ref="FP1:FQ1"/>
    <mergeCell ref="GA1:GB1"/>
    <mergeCell ref="DX1:DY1"/>
    <mergeCell ref="BO15:BX15"/>
    <mergeCell ref="BZ15:CI15"/>
    <mergeCell ref="CK15:CT15"/>
    <mergeCell ref="CV15:DE15"/>
    <mergeCell ref="DG15:DP15"/>
    <mergeCell ref="DR15:EA15"/>
    <mergeCell ref="BU1:BV1"/>
    <mergeCell ref="CF1:CG1"/>
    <mergeCell ref="CQ1:CR1"/>
    <mergeCell ref="DB1:DC1"/>
    <mergeCell ref="DM1:DN1"/>
    <mergeCell ref="AN1:AO1"/>
    <mergeCell ref="AH15:AQ15"/>
    <mergeCell ref="AY1:AZ1"/>
    <mergeCell ref="AS15:BB15"/>
    <mergeCell ref="BJ1:BK1"/>
    <mergeCell ref="BD15:BM15"/>
    <mergeCell ref="G1:H1"/>
    <mergeCell ref="A15:J15"/>
    <mergeCell ref="R1:S1"/>
    <mergeCell ref="L15:U15"/>
    <mergeCell ref="AC1:AD1"/>
    <mergeCell ref="W15:AF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1"/>
  <dimension ref="A1:GD15"/>
  <sheetViews>
    <sheetView topLeftCell="DQ1" workbookViewId="0">
      <selection activeCell="DV13" sqref="DV13"/>
    </sheetView>
  </sheetViews>
  <sheetFormatPr defaultRowHeight="14.5" x14ac:dyDescent="0.35"/>
  <cols>
    <col min="1" max="1" width="11.7265625" bestFit="1" customWidth="1"/>
    <col min="12" max="12" width="11.7265625" bestFit="1" customWidth="1"/>
    <col min="23" max="23" width="11.7265625" bestFit="1" customWidth="1"/>
    <col min="34" max="34" width="11.7265625" bestFit="1" customWidth="1"/>
    <col min="45" max="45" width="11.7265625" bestFit="1" customWidth="1"/>
    <col min="56" max="56" width="11.7265625" bestFit="1" customWidth="1"/>
    <col min="67" max="67" width="11.7265625" bestFit="1" customWidth="1"/>
    <col min="78" max="78" width="11.7265625" bestFit="1" customWidth="1"/>
    <col min="89" max="89" width="11.7265625" bestFit="1" customWidth="1"/>
    <col min="100" max="100" width="11.7265625" bestFit="1" customWidth="1"/>
    <col min="111" max="111" width="11.7265625" bestFit="1" customWidth="1"/>
    <col min="122" max="122" width="11.7265625" bestFit="1" customWidth="1"/>
    <col min="133" max="133" width="11.7265625" bestFit="1" customWidth="1"/>
    <col min="144" max="144" width="11.7265625" bestFit="1" customWidth="1"/>
    <col min="155" max="155" width="11.7265625" bestFit="1" customWidth="1"/>
    <col min="166" max="166" width="11.7265625" bestFit="1" customWidth="1"/>
    <col min="177" max="177" width="11.7265625" bestFit="1" customWidth="1"/>
  </cols>
  <sheetData>
    <row r="1" spans="1:186" x14ac:dyDescent="0.35">
      <c r="A1" s="1">
        <f>'Załącznik nr 1 ESA'!C20</f>
        <v>0</v>
      </c>
      <c r="B1" s="2"/>
      <c r="C1" s="2"/>
      <c r="D1" s="2"/>
      <c r="E1" s="2"/>
      <c r="F1" s="2"/>
      <c r="G1" s="58" t="s">
        <v>21</v>
      </c>
      <c r="H1" s="58"/>
      <c r="I1" s="2"/>
      <c r="J1" s="2"/>
      <c r="L1" s="1" t="e">
        <f>#REF!</f>
        <v>#REF!</v>
      </c>
      <c r="M1" s="2"/>
      <c r="N1" s="2"/>
      <c r="O1" s="2"/>
      <c r="P1" s="2"/>
      <c r="Q1" s="2"/>
      <c r="R1" s="58" t="s">
        <v>21</v>
      </c>
      <c r="S1" s="58"/>
      <c r="T1" s="2"/>
      <c r="U1" s="2"/>
      <c r="W1" s="1" t="e">
        <f>#REF!</f>
        <v>#REF!</v>
      </c>
      <c r="X1" s="2"/>
      <c r="Y1" s="2"/>
      <c r="Z1" s="2"/>
      <c r="AA1" s="2"/>
      <c r="AB1" s="2"/>
      <c r="AC1" s="58" t="s">
        <v>21</v>
      </c>
      <c r="AD1" s="58"/>
      <c r="AE1" s="2"/>
      <c r="AF1" s="2"/>
      <c r="AH1" s="1" t="e">
        <f>#REF!</f>
        <v>#REF!</v>
      </c>
      <c r="AI1" s="2"/>
      <c r="AJ1" s="2"/>
      <c r="AK1" s="2"/>
      <c r="AL1" s="2"/>
      <c r="AM1" s="2"/>
      <c r="AN1" s="58" t="s">
        <v>21</v>
      </c>
      <c r="AO1" s="58"/>
      <c r="AP1" s="2"/>
      <c r="AQ1" s="2"/>
      <c r="AS1" s="1">
        <f>'Załącznik nr 5 ES'!C20</f>
        <v>0</v>
      </c>
      <c r="AT1" s="2"/>
      <c r="AU1" s="2"/>
      <c r="AV1" s="2"/>
      <c r="AW1" s="2"/>
      <c r="AX1" s="2"/>
      <c r="AY1" s="58" t="s">
        <v>21</v>
      </c>
      <c r="AZ1" s="58"/>
      <c r="BA1" s="2"/>
      <c r="BB1" s="2"/>
      <c r="BD1" s="1">
        <f>'Załącznik nr 6 EOŚ'!C20</f>
        <v>0</v>
      </c>
      <c r="BE1" s="2"/>
      <c r="BF1" s="2"/>
      <c r="BG1" s="2"/>
      <c r="BH1" s="2"/>
      <c r="BI1" s="2"/>
      <c r="BJ1" s="58" t="s">
        <v>21</v>
      </c>
      <c r="BK1" s="58"/>
      <c r="BL1" s="2"/>
      <c r="BM1" s="2"/>
      <c r="BO1" s="1">
        <f>'Załącznik nr 7 EP'!C20</f>
        <v>0</v>
      </c>
      <c r="BP1" s="2"/>
      <c r="BQ1" s="2"/>
      <c r="BR1" s="2"/>
      <c r="BS1" s="2"/>
      <c r="BT1" s="2"/>
      <c r="BU1" s="58" t="s">
        <v>21</v>
      </c>
      <c r="BV1" s="58"/>
      <c r="BW1" s="2"/>
      <c r="BX1" s="2"/>
      <c r="BZ1" s="1">
        <f>'Załącznik nr 8 ET'!C20</f>
        <v>0</v>
      </c>
      <c r="CA1" s="2"/>
      <c r="CB1" s="2"/>
      <c r="CC1" s="2"/>
      <c r="CD1" s="2"/>
      <c r="CE1" s="2"/>
      <c r="CF1" s="58" t="s">
        <v>21</v>
      </c>
      <c r="CG1" s="58"/>
      <c r="CH1" s="2"/>
      <c r="CI1" s="2"/>
      <c r="CK1" s="1">
        <f>'Załącznik nr 9 MEC'!C20</f>
        <v>0</v>
      </c>
      <c r="CL1" s="2"/>
      <c r="CM1" s="2"/>
      <c r="CN1" s="2"/>
      <c r="CO1" s="2"/>
      <c r="CP1" s="2"/>
      <c r="CQ1" s="58" t="s">
        <v>21</v>
      </c>
      <c r="CR1" s="58"/>
      <c r="CS1" s="2"/>
      <c r="CT1" s="2"/>
      <c r="CV1" s="1">
        <f>'Załącznik nr 10 PEC'!C20</f>
        <v>0</v>
      </c>
      <c r="CW1" s="2"/>
      <c r="CX1" s="2"/>
      <c r="CY1" s="2"/>
      <c r="CZ1" s="2"/>
      <c r="DA1" s="2"/>
      <c r="DB1" s="58" t="s">
        <v>21</v>
      </c>
      <c r="DC1" s="58"/>
      <c r="DD1" s="2"/>
      <c r="DE1" s="2"/>
      <c r="DG1" s="1">
        <f>'Załącznik nr 11 EEP'!C20</f>
        <v>0</v>
      </c>
      <c r="DH1" s="2"/>
      <c r="DI1" s="2"/>
      <c r="DJ1" s="2"/>
      <c r="DK1" s="2"/>
      <c r="DL1" s="2"/>
      <c r="DM1" s="58" t="s">
        <v>21</v>
      </c>
      <c r="DN1" s="58"/>
      <c r="DO1" s="2"/>
      <c r="DP1" s="2"/>
      <c r="DR1" s="1">
        <f>'Załącznik nr 12 EI'!C20</f>
        <v>0</v>
      </c>
      <c r="DS1" s="2"/>
      <c r="DT1" s="2"/>
      <c r="DU1" s="2"/>
      <c r="DV1" s="2"/>
      <c r="DW1" s="2"/>
      <c r="DX1" s="58" t="s">
        <v>21</v>
      </c>
      <c r="DY1" s="58"/>
      <c r="DZ1" s="2"/>
      <c r="EA1" s="2"/>
      <c r="EC1" s="1">
        <f>'Załącznik nr 13 ECi'!C20</f>
        <v>0</v>
      </c>
      <c r="ED1" s="2"/>
      <c r="EE1" s="2"/>
      <c r="EF1" s="2"/>
      <c r="EG1" s="2"/>
      <c r="EH1" s="2"/>
      <c r="EI1" s="58" t="s">
        <v>21</v>
      </c>
      <c r="EJ1" s="58"/>
      <c r="EK1" s="2"/>
      <c r="EL1" s="2"/>
      <c r="EN1" s="1">
        <f>'Załącznik nr 14 EB'!C20</f>
        <v>0</v>
      </c>
      <c r="EO1" s="2"/>
      <c r="EP1" s="2"/>
      <c r="EQ1" s="2"/>
      <c r="ER1" s="2"/>
      <c r="ES1" s="2"/>
      <c r="ET1" s="58" t="s">
        <v>21</v>
      </c>
      <c r="EU1" s="58"/>
      <c r="EV1" s="2"/>
      <c r="EW1" s="2"/>
      <c r="EY1" s="1">
        <f>'Załącznik nr 15 EC'!C20</f>
        <v>0</v>
      </c>
      <c r="EZ1" s="2"/>
      <c r="FA1" s="2"/>
      <c r="FB1" s="2"/>
      <c r="FC1" s="2"/>
      <c r="FD1" s="2"/>
      <c r="FE1" s="58" t="s">
        <v>21</v>
      </c>
      <c r="FF1" s="58"/>
      <c r="FG1" s="2"/>
      <c r="FH1" s="2"/>
      <c r="FJ1" s="1">
        <f>'Załącznik nr 16 ELKOGAZ'!C20</f>
        <v>0</v>
      </c>
      <c r="FK1" s="2"/>
      <c r="FL1" s="2"/>
      <c r="FM1" s="2"/>
      <c r="FN1" s="2"/>
      <c r="FO1" s="2"/>
      <c r="FP1" s="58" t="s">
        <v>21</v>
      </c>
      <c r="FQ1" s="58"/>
      <c r="FR1" s="2"/>
      <c r="FS1" s="2"/>
      <c r="FU1" s="1">
        <f>'Załącznik nr 17 EPGT'!C20</f>
        <v>0</v>
      </c>
      <c r="FV1" s="2"/>
      <c r="FW1" s="2"/>
      <c r="FX1" s="2"/>
      <c r="FY1" s="2"/>
      <c r="FZ1" s="2"/>
      <c r="GA1" s="58" t="s">
        <v>21</v>
      </c>
      <c r="GB1" s="58"/>
      <c r="GC1" s="2"/>
      <c r="GD1" s="2"/>
    </row>
    <row r="2" spans="1:186" x14ac:dyDescent="0.35">
      <c r="A2" s="3"/>
      <c r="B2" s="2"/>
      <c r="C2" s="4" t="s">
        <v>22</v>
      </c>
      <c r="D2" s="5" t="s">
        <v>23</v>
      </c>
      <c r="E2" s="4" t="s">
        <v>22</v>
      </c>
      <c r="F2" s="5" t="s">
        <v>23</v>
      </c>
      <c r="G2" s="4" t="s">
        <v>22</v>
      </c>
      <c r="H2" s="5" t="s">
        <v>23</v>
      </c>
      <c r="I2" s="6" t="s">
        <v>24</v>
      </c>
      <c r="J2" s="7" t="s">
        <v>25</v>
      </c>
      <c r="L2" s="3"/>
      <c r="M2" s="2"/>
      <c r="N2" s="4" t="s">
        <v>22</v>
      </c>
      <c r="O2" s="5" t="s">
        <v>23</v>
      </c>
      <c r="P2" s="4" t="s">
        <v>22</v>
      </c>
      <c r="Q2" s="5" t="s">
        <v>23</v>
      </c>
      <c r="R2" s="4" t="s">
        <v>22</v>
      </c>
      <c r="S2" s="5" t="s">
        <v>23</v>
      </c>
      <c r="T2" s="13" t="s">
        <v>24</v>
      </c>
      <c r="U2" s="7" t="s">
        <v>25</v>
      </c>
      <c r="W2" s="3"/>
      <c r="X2" s="2"/>
      <c r="Y2" s="4" t="s">
        <v>22</v>
      </c>
      <c r="Z2" s="5" t="s">
        <v>23</v>
      </c>
      <c r="AA2" s="4" t="s">
        <v>22</v>
      </c>
      <c r="AB2" s="5" t="s">
        <v>23</v>
      </c>
      <c r="AC2" s="4" t="s">
        <v>22</v>
      </c>
      <c r="AD2" s="5" t="s">
        <v>23</v>
      </c>
      <c r="AE2" s="13" t="s">
        <v>24</v>
      </c>
      <c r="AF2" s="7" t="s">
        <v>25</v>
      </c>
      <c r="AH2" s="3"/>
      <c r="AI2" s="2"/>
      <c r="AJ2" s="4" t="s">
        <v>22</v>
      </c>
      <c r="AK2" s="5" t="s">
        <v>23</v>
      </c>
      <c r="AL2" s="4" t="s">
        <v>22</v>
      </c>
      <c r="AM2" s="5" t="s">
        <v>23</v>
      </c>
      <c r="AN2" s="4" t="s">
        <v>22</v>
      </c>
      <c r="AO2" s="5" t="s">
        <v>23</v>
      </c>
      <c r="AP2" s="13" t="s">
        <v>24</v>
      </c>
      <c r="AQ2" s="7" t="s">
        <v>25</v>
      </c>
      <c r="AS2" s="3"/>
      <c r="AT2" s="2"/>
      <c r="AU2" s="4" t="s">
        <v>22</v>
      </c>
      <c r="AV2" s="5" t="s">
        <v>23</v>
      </c>
      <c r="AW2" s="4" t="s">
        <v>22</v>
      </c>
      <c r="AX2" s="5" t="s">
        <v>23</v>
      </c>
      <c r="AY2" s="4" t="s">
        <v>22</v>
      </c>
      <c r="AZ2" s="5" t="s">
        <v>23</v>
      </c>
      <c r="BA2" s="13" t="s">
        <v>24</v>
      </c>
      <c r="BB2" s="7" t="s">
        <v>25</v>
      </c>
      <c r="BD2" s="3"/>
      <c r="BE2" s="2"/>
      <c r="BF2" s="4" t="s">
        <v>22</v>
      </c>
      <c r="BG2" s="5" t="s">
        <v>23</v>
      </c>
      <c r="BH2" s="4" t="s">
        <v>22</v>
      </c>
      <c r="BI2" s="5" t="s">
        <v>23</v>
      </c>
      <c r="BJ2" s="4" t="s">
        <v>22</v>
      </c>
      <c r="BK2" s="5" t="s">
        <v>23</v>
      </c>
      <c r="BL2" s="13" t="s">
        <v>24</v>
      </c>
      <c r="BM2" s="7" t="s">
        <v>25</v>
      </c>
      <c r="BO2" s="3"/>
      <c r="BP2" s="2"/>
      <c r="BQ2" s="4" t="s">
        <v>22</v>
      </c>
      <c r="BR2" s="5" t="s">
        <v>23</v>
      </c>
      <c r="BS2" s="4" t="s">
        <v>22</v>
      </c>
      <c r="BT2" s="5" t="s">
        <v>23</v>
      </c>
      <c r="BU2" s="4" t="s">
        <v>22</v>
      </c>
      <c r="BV2" s="5" t="s">
        <v>23</v>
      </c>
      <c r="BW2" s="13" t="s">
        <v>24</v>
      </c>
      <c r="BX2" s="7" t="s">
        <v>25</v>
      </c>
      <c r="BZ2" s="3"/>
      <c r="CA2" s="2"/>
      <c r="CB2" s="4" t="s">
        <v>22</v>
      </c>
      <c r="CC2" s="5" t="s">
        <v>23</v>
      </c>
      <c r="CD2" s="4" t="s">
        <v>22</v>
      </c>
      <c r="CE2" s="5" t="s">
        <v>23</v>
      </c>
      <c r="CF2" s="4" t="s">
        <v>22</v>
      </c>
      <c r="CG2" s="5" t="s">
        <v>23</v>
      </c>
      <c r="CH2" s="13" t="s">
        <v>24</v>
      </c>
      <c r="CI2" s="7" t="s">
        <v>25</v>
      </c>
      <c r="CK2" s="3"/>
      <c r="CL2" s="2"/>
      <c r="CM2" s="4" t="s">
        <v>22</v>
      </c>
      <c r="CN2" s="5" t="s">
        <v>23</v>
      </c>
      <c r="CO2" s="4" t="s">
        <v>22</v>
      </c>
      <c r="CP2" s="5" t="s">
        <v>23</v>
      </c>
      <c r="CQ2" s="4" t="s">
        <v>22</v>
      </c>
      <c r="CR2" s="5" t="s">
        <v>23</v>
      </c>
      <c r="CS2" s="13" t="s">
        <v>24</v>
      </c>
      <c r="CT2" s="7" t="s">
        <v>25</v>
      </c>
      <c r="CV2" s="3"/>
      <c r="CW2" s="2"/>
      <c r="CX2" s="4" t="s">
        <v>22</v>
      </c>
      <c r="CY2" s="5" t="s">
        <v>23</v>
      </c>
      <c r="CZ2" s="4" t="s">
        <v>22</v>
      </c>
      <c r="DA2" s="5" t="s">
        <v>23</v>
      </c>
      <c r="DB2" s="4" t="s">
        <v>22</v>
      </c>
      <c r="DC2" s="5" t="s">
        <v>23</v>
      </c>
      <c r="DD2" s="13" t="s">
        <v>24</v>
      </c>
      <c r="DE2" s="7" t="s">
        <v>25</v>
      </c>
      <c r="DG2" s="3"/>
      <c r="DH2" s="2"/>
      <c r="DI2" s="4" t="s">
        <v>22</v>
      </c>
      <c r="DJ2" s="5" t="s">
        <v>23</v>
      </c>
      <c r="DK2" s="4" t="s">
        <v>22</v>
      </c>
      <c r="DL2" s="5" t="s">
        <v>23</v>
      </c>
      <c r="DM2" s="4" t="s">
        <v>22</v>
      </c>
      <c r="DN2" s="5" t="s">
        <v>23</v>
      </c>
      <c r="DO2" s="13" t="s">
        <v>24</v>
      </c>
      <c r="DP2" s="7" t="s">
        <v>25</v>
      </c>
      <c r="DR2" s="3"/>
      <c r="DS2" s="2"/>
      <c r="DT2" s="4" t="s">
        <v>22</v>
      </c>
      <c r="DU2" s="5" t="s">
        <v>23</v>
      </c>
      <c r="DV2" s="4" t="s">
        <v>22</v>
      </c>
      <c r="DW2" s="5" t="s">
        <v>23</v>
      </c>
      <c r="DX2" s="4" t="s">
        <v>22</v>
      </c>
      <c r="DY2" s="5" t="s">
        <v>23</v>
      </c>
      <c r="DZ2" s="13" t="s">
        <v>24</v>
      </c>
      <c r="EA2" s="7" t="s">
        <v>25</v>
      </c>
      <c r="EC2" s="3"/>
      <c r="ED2" s="2"/>
      <c r="EE2" s="4" t="s">
        <v>22</v>
      </c>
      <c r="EF2" s="5" t="s">
        <v>23</v>
      </c>
      <c r="EG2" s="4" t="s">
        <v>22</v>
      </c>
      <c r="EH2" s="5" t="s">
        <v>23</v>
      </c>
      <c r="EI2" s="4" t="s">
        <v>22</v>
      </c>
      <c r="EJ2" s="5" t="s">
        <v>23</v>
      </c>
      <c r="EK2" s="13" t="s">
        <v>24</v>
      </c>
      <c r="EL2" s="7" t="s">
        <v>25</v>
      </c>
      <c r="EN2" s="3"/>
      <c r="EO2" s="2"/>
      <c r="EP2" s="4" t="s">
        <v>22</v>
      </c>
      <c r="EQ2" s="5" t="s">
        <v>23</v>
      </c>
      <c r="ER2" s="4" t="s">
        <v>22</v>
      </c>
      <c r="ES2" s="5" t="s">
        <v>23</v>
      </c>
      <c r="ET2" s="4" t="s">
        <v>22</v>
      </c>
      <c r="EU2" s="5" t="s">
        <v>23</v>
      </c>
      <c r="EV2" s="13" t="s">
        <v>24</v>
      </c>
      <c r="EW2" s="7" t="s">
        <v>25</v>
      </c>
      <c r="EY2" s="3"/>
      <c r="EZ2" s="2"/>
      <c r="FA2" s="4" t="s">
        <v>22</v>
      </c>
      <c r="FB2" s="5" t="s">
        <v>23</v>
      </c>
      <c r="FC2" s="4" t="s">
        <v>22</v>
      </c>
      <c r="FD2" s="5" t="s">
        <v>23</v>
      </c>
      <c r="FE2" s="4" t="s">
        <v>22</v>
      </c>
      <c r="FF2" s="5" t="s">
        <v>23</v>
      </c>
      <c r="FG2" s="13" t="s">
        <v>24</v>
      </c>
      <c r="FH2" s="7" t="s">
        <v>25</v>
      </c>
      <c r="FJ2" s="3"/>
      <c r="FK2" s="2"/>
      <c r="FL2" s="4" t="s">
        <v>22</v>
      </c>
      <c r="FM2" s="5" t="s">
        <v>23</v>
      </c>
      <c r="FN2" s="4" t="s">
        <v>22</v>
      </c>
      <c r="FO2" s="5" t="s">
        <v>23</v>
      </c>
      <c r="FP2" s="4" t="s">
        <v>22</v>
      </c>
      <c r="FQ2" s="5" t="s">
        <v>23</v>
      </c>
      <c r="FR2" s="13" t="s">
        <v>24</v>
      </c>
      <c r="FS2" s="7" t="s">
        <v>25</v>
      </c>
      <c r="FU2" s="3"/>
      <c r="FV2" s="2"/>
      <c r="FW2" s="4" t="s">
        <v>22</v>
      </c>
      <c r="FX2" s="5" t="s">
        <v>23</v>
      </c>
      <c r="FY2" s="4" t="s">
        <v>22</v>
      </c>
      <c r="FZ2" s="5" t="s">
        <v>23</v>
      </c>
      <c r="GA2" s="4" t="s">
        <v>22</v>
      </c>
      <c r="GB2" s="5" t="s">
        <v>23</v>
      </c>
      <c r="GC2" s="13" t="s">
        <v>24</v>
      </c>
      <c r="GD2" s="7" t="s">
        <v>25</v>
      </c>
    </row>
    <row r="3" spans="1:186" x14ac:dyDescent="0.35">
      <c r="A3" s="2">
        <f>INT(A$1/10000000)</f>
        <v>0</v>
      </c>
      <c r="B3" s="2"/>
      <c r="C3" s="8">
        <f t="shared" ref="C3:C10" si="0">IF(AND(A3&gt;=0,A3&lt;=5),1,0)</f>
        <v>1</v>
      </c>
      <c r="D3" s="8">
        <f t="shared" ref="D3:D10" si="1">IF(AND(A3&gt;=6,A3&lt;=9),1,0)</f>
        <v>0</v>
      </c>
      <c r="E3" s="9" t="str">
        <f>IF(A3=0,"",IF(A3=1,IF(A4=0,"dziesięć milionów ",""),IF(A3=2,"dwadzieścia ",IF(A3=3,"trzydzieści ",IF(A3=4,"czterdzieści ",IF(A3=5,"pięćdziesiąt ",""))))))</f>
        <v/>
      </c>
      <c r="F3" s="9" t="str">
        <f>IF(A3=6,"sześćdziesiąt ",IF(A3=7,"siedemdziesiąt ",IF(A3=8,"osiemdziesiąt ",IF(A3=9,"dziewięćdziesiąt ",""))))</f>
        <v/>
      </c>
      <c r="G3" s="2"/>
      <c r="H3" s="2"/>
      <c r="I3" s="2"/>
      <c r="J3" s="9" t="str">
        <f>IF(C3,E3&amp;I3,IF(D3,F3&amp;I3,""))</f>
        <v/>
      </c>
      <c r="L3" s="2" t="e">
        <f>INT(L$1/10000000)</f>
        <v>#REF!</v>
      </c>
      <c r="M3" s="2"/>
      <c r="N3" s="8" t="e">
        <f t="shared" ref="N3:N10" si="2">IF(AND(L3&gt;=0,L3&lt;=5),1,0)</f>
        <v>#REF!</v>
      </c>
      <c r="O3" s="8" t="e">
        <f t="shared" ref="O3:O10" si="3">IF(AND(L3&gt;=6,L3&lt;=9),1,0)</f>
        <v>#REF!</v>
      </c>
      <c r="P3" s="9" t="e">
        <f>IF(L3=0,"",IF(L3=1,IF(L4=0,"dziesięć milionów ",""),IF(L3=2,"dwadzieścia ",IF(L3=3,"trzydzieści ",IF(L3=4,"czterdzieści ",IF(L3=5,"pięćdziesiąt ",""))))))</f>
        <v>#REF!</v>
      </c>
      <c r="Q3" s="9" t="e">
        <f>IF(L3=6,"sześćdziesiąt ",IF(L3=7,"siedemdziesiąt ",IF(L3=8,"osiemdziesiąt ",IF(L3=9,"dziewięćdziesiąt ",""))))</f>
        <v>#REF!</v>
      </c>
      <c r="R3" s="2"/>
      <c r="S3" s="2"/>
      <c r="T3" s="2"/>
      <c r="U3" s="9" t="e">
        <f>IF(N3,P3&amp;T3,IF(O3,Q3&amp;T3,""))</f>
        <v>#REF!</v>
      </c>
      <c r="W3" s="2" t="e">
        <f>INT(W$1/10000000)</f>
        <v>#REF!</v>
      </c>
      <c r="X3" s="2"/>
      <c r="Y3" s="8" t="e">
        <f t="shared" ref="Y3:Y10" si="4">IF(AND(W3&gt;=0,W3&lt;=5),1,0)</f>
        <v>#REF!</v>
      </c>
      <c r="Z3" s="8" t="e">
        <f t="shared" ref="Z3:Z10" si="5">IF(AND(W3&gt;=6,W3&lt;=9),1,0)</f>
        <v>#REF!</v>
      </c>
      <c r="AA3" s="9" t="e">
        <f>IF(W3=0,"",IF(W3=1,IF(W4=0,"dziesięć milionów ",""),IF(W3=2,"dwadzieścia ",IF(W3=3,"trzydzieści ",IF(W3=4,"czterdzieści ",IF(W3=5,"pięćdziesiąt ",""))))))</f>
        <v>#REF!</v>
      </c>
      <c r="AB3" s="9" t="e">
        <f>IF(W3=6,"sześćdziesiąt ",IF(W3=7,"siedemdziesiąt ",IF(W3=8,"osiemdziesiąt ",IF(W3=9,"dziewięćdziesiąt ",""))))</f>
        <v>#REF!</v>
      </c>
      <c r="AC3" s="2"/>
      <c r="AD3" s="2"/>
      <c r="AE3" s="2"/>
      <c r="AF3" s="9" t="e">
        <f>IF(Y3,AA3&amp;AE3,IF(Z3,AB3&amp;AE3,""))</f>
        <v>#REF!</v>
      </c>
      <c r="AH3" s="2" t="e">
        <f>INT(AH$1/10000000)</f>
        <v>#REF!</v>
      </c>
      <c r="AI3" s="2"/>
      <c r="AJ3" s="8" t="e">
        <f t="shared" ref="AJ3:AJ10" si="6">IF(AND(AH3&gt;=0,AH3&lt;=5),1,0)</f>
        <v>#REF!</v>
      </c>
      <c r="AK3" s="8" t="e">
        <f t="shared" ref="AK3:AK10" si="7">IF(AND(AH3&gt;=6,AH3&lt;=9),1,0)</f>
        <v>#REF!</v>
      </c>
      <c r="AL3" s="9" t="e">
        <f>IF(AH3=0,"",IF(AH3=1,IF(AH4=0,"dziesięć milionów ",""),IF(AH3=2,"dwadzieścia ",IF(AH3=3,"trzydzieści ",IF(AH3=4,"czterdzieści ",IF(AH3=5,"pięćdziesiąt ",""))))))</f>
        <v>#REF!</v>
      </c>
      <c r="AM3" s="9" t="e">
        <f>IF(AH3=6,"sześćdziesiąt ",IF(AH3=7,"siedemdziesiąt ",IF(AH3=8,"osiemdziesiąt ",IF(AH3=9,"dziewięćdziesiąt ",""))))</f>
        <v>#REF!</v>
      </c>
      <c r="AN3" s="2"/>
      <c r="AO3" s="2"/>
      <c r="AP3" s="2"/>
      <c r="AQ3" s="9" t="e">
        <f>IF(AJ3,AL3&amp;AP3,IF(AK3,AM3&amp;AP3,""))</f>
        <v>#REF!</v>
      </c>
      <c r="AS3" s="2">
        <f>INT(AS$1/10000000)</f>
        <v>0</v>
      </c>
      <c r="AT3" s="2"/>
      <c r="AU3" s="8">
        <f t="shared" ref="AU3:AU10" si="8">IF(AND(AS3&gt;=0,AS3&lt;=5),1,0)</f>
        <v>1</v>
      </c>
      <c r="AV3" s="8">
        <f t="shared" ref="AV3:AV10" si="9">IF(AND(AS3&gt;=6,AS3&lt;=9),1,0)</f>
        <v>0</v>
      </c>
      <c r="AW3" s="9" t="str">
        <f>IF(AS3=0,"",IF(AS3=1,IF(AS4=0,"dziesięć milionów ",""),IF(AS3=2,"dwadzieścia ",IF(AS3=3,"trzydzieści ",IF(AS3=4,"czterdzieści ",IF(AS3=5,"pięćdziesiąt ",""))))))</f>
        <v/>
      </c>
      <c r="AX3" s="9" t="str">
        <f>IF(AS3=6,"sześćdziesiąt ",IF(AS3=7,"siedemdziesiąt ",IF(AS3=8,"osiemdziesiąt ",IF(AS3=9,"dziewięćdziesiąt ",""))))</f>
        <v/>
      </c>
      <c r="AY3" s="2"/>
      <c r="AZ3" s="2"/>
      <c r="BA3" s="2"/>
      <c r="BB3" s="9" t="str">
        <f>IF(AU3,AW3&amp;BA3,IF(AV3,AX3&amp;BA3,""))</f>
        <v/>
      </c>
      <c r="BD3" s="2">
        <f>INT(BD$1/10000000)</f>
        <v>0</v>
      </c>
      <c r="BE3" s="2"/>
      <c r="BF3" s="8">
        <f t="shared" ref="BF3:BF10" si="10">IF(AND(BD3&gt;=0,BD3&lt;=5),1,0)</f>
        <v>1</v>
      </c>
      <c r="BG3" s="8">
        <f t="shared" ref="BG3:BG10" si="11">IF(AND(BD3&gt;=6,BD3&lt;=9),1,0)</f>
        <v>0</v>
      </c>
      <c r="BH3" s="9" t="str">
        <f>IF(BD3=0,"",IF(BD3=1,IF(BD4=0,"dziesięć milionów ",""),IF(BD3=2,"dwadzieścia ",IF(BD3=3,"trzydzieści ",IF(BD3=4,"czterdzieści ",IF(BD3=5,"pięćdziesiąt ",""))))))</f>
        <v/>
      </c>
      <c r="BI3" s="9" t="str">
        <f>IF(BD3=6,"sześćdziesiąt ",IF(BD3=7,"siedemdziesiąt ",IF(BD3=8,"osiemdziesiąt ",IF(BD3=9,"dziewięćdziesiąt ",""))))</f>
        <v/>
      </c>
      <c r="BJ3" s="2"/>
      <c r="BK3" s="2"/>
      <c r="BL3" s="2"/>
      <c r="BM3" s="9" t="str">
        <f>IF(BF3,BH3&amp;BL3,IF(BG3,BI3&amp;BL3,""))</f>
        <v/>
      </c>
      <c r="BO3" s="2">
        <f>INT(BO$1/10000000)</f>
        <v>0</v>
      </c>
      <c r="BP3" s="2"/>
      <c r="BQ3" s="8">
        <f t="shared" ref="BQ3:BQ10" si="12">IF(AND(BO3&gt;=0,BO3&lt;=5),1,0)</f>
        <v>1</v>
      </c>
      <c r="BR3" s="8">
        <f t="shared" ref="BR3:BR10" si="13">IF(AND(BO3&gt;=6,BO3&lt;=9),1,0)</f>
        <v>0</v>
      </c>
      <c r="BS3" s="9" t="str">
        <f>IF(BO3=0,"",IF(BO3=1,IF(BO4=0,"dziesięć milionów ",""),IF(BO3=2,"dwadzieścia ",IF(BO3=3,"trzydzieści ",IF(BO3=4,"czterdzieści ",IF(BO3=5,"pięćdziesiąt ",""))))))</f>
        <v/>
      </c>
      <c r="BT3" s="9" t="str">
        <f>IF(BO3=6,"sześćdziesiąt ",IF(BO3=7,"siedemdziesiąt ",IF(BO3=8,"osiemdziesiąt ",IF(BO3=9,"dziewięćdziesiąt ",""))))</f>
        <v/>
      </c>
      <c r="BU3" s="2"/>
      <c r="BV3" s="2"/>
      <c r="BW3" s="2"/>
      <c r="BX3" s="9" t="str">
        <f>IF(BQ3,BS3&amp;BW3,IF(BR3,BT3&amp;BW3,""))</f>
        <v/>
      </c>
      <c r="BZ3" s="2">
        <f>INT(BZ$1/10000000)</f>
        <v>0</v>
      </c>
      <c r="CA3" s="2"/>
      <c r="CB3" s="8">
        <f t="shared" ref="CB3:CB10" si="14">IF(AND(BZ3&gt;=0,BZ3&lt;=5),1,0)</f>
        <v>1</v>
      </c>
      <c r="CC3" s="8">
        <f t="shared" ref="CC3:CC10" si="15">IF(AND(BZ3&gt;=6,BZ3&lt;=9),1,0)</f>
        <v>0</v>
      </c>
      <c r="CD3" s="9" t="str">
        <f>IF(BZ3=0,"",IF(BZ3=1,IF(BZ4=0,"dziesięć milionów ",""),IF(BZ3=2,"dwadzieścia ",IF(BZ3=3,"trzydzieści ",IF(BZ3=4,"czterdzieści ",IF(BZ3=5,"pięćdziesiąt ",""))))))</f>
        <v/>
      </c>
      <c r="CE3" s="9" t="str">
        <f>IF(BZ3=6,"sześćdziesiąt ",IF(BZ3=7,"siedemdziesiąt ",IF(BZ3=8,"osiemdziesiąt ",IF(BZ3=9,"dziewięćdziesiąt ",""))))</f>
        <v/>
      </c>
      <c r="CF3" s="2"/>
      <c r="CG3" s="2"/>
      <c r="CH3" s="2"/>
      <c r="CI3" s="9" t="str">
        <f>IF(CB3,CD3&amp;CH3,IF(CC3,CE3&amp;CH3,""))</f>
        <v/>
      </c>
      <c r="CK3" s="2">
        <f>INT(CK$1/10000000)</f>
        <v>0</v>
      </c>
      <c r="CL3" s="2"/>
      <c r="CM3" s="8">
        <f t="shared" ref="CM3:CM10" si="16">IF(AND(CK3&gt;=0,CK3&lt;=5),1,0)</f>
        <v>1</v>
      </c>
      <c r="CN3" s="8">
        <f t="shared" ref="CN3:CN10" si="17">IF(AND(CK3&gt;=6,CK3&lt;=9),1,0)</f>
        <v>0</v>
      </c>
      <c r="CO3" s="9" t="str">
        <f>IF(CK3=0,"",IF(CK3=1,IF(CK4=0,"dziesięć milionów ",""),IF(CK3=2,"dwadzieścia ",IF(CK3=3,"trzydzieści ",IF(CK3=4,"czterdzieści ",IF(CK3=5,"pięćdziesiąt ",""))))))</f>
        <v/>
      </c>
      <c r="CP3" s="9" t="str">
        <f>IF(CK3=6,"sześćdziesiąt ",IF(CK3=7,"siedemdziesiąt ",IF(CK3=8,"osiemdziesiąt ",IF(CK3=9,"dziewięćdziesiąt ",""))))</f>
        <v/>
      </c>
      <c r="CQ3" s="2"/>
      <c r="CR3" s="2"/>
      <c r="CS3" s="2"/>
      <c r="CT3" s="9" t="str">
        <f>IF(CM3,CO3&amp;CS3,IF(CN3,CP3&amp;CS3,""))</f>
        <v/>
      </c>
      <c r="CV3" s="2">
        <f>INT(CV$1/10000000)</f>
        <v>0</v>
      </c>
      <c r="CW3" s="2"/>
      <c r="CX3" s="8">
        <f t="shared" ref="CX3:CX10" si="18">IF(AND(CV3&gt;=0,CV3&lt;=5),1,0)</f>
        <v>1</v>
      </c>
      <c r="CY3" s="8">
        <f t="shared" ref="CY3:CY10" si="19">IF(AND(CV3&gt;=6,CV3&lt;=9),1,0)</f>
        <v>0</v>
      </c>
      <c r="CZ3" s="9" t="str">
        <f>IF(CV3=0,"",IF(CV3=1,IF(CV4=0,"dziesięć milionów ",""),IF(CV3=2,"dwadzieścia ",IF(CV3=3,"trzydzieści ",IF(CV3=4,"czterdzieści ",IF(CV3=5,"pięćdziesiąt ",""))))))</f>
        <v/>
      </c>
      <c r="DA3" s="9" t="str">
        <f>IF(CV3=6,"sześćdziesiąt ",IF(CV3=7,"siedemdziesiąt ",IF(CV3=8,"osiemdziesiąt ",IF(CV3=9,"dziewięćdziesiąt ",""))))</f>
        <v/>
      </c>
      <c r="DB3" s="2"/>
      <c r="DC3" s="2"/>
      <c r="DD3" s="2"/>
      <c r="DE3" s="9" t="str">
        <f>IF(CX3,CZ3&amp;DD3,IF(CY3,DA3&amp;DD3,""))</f>
        <v/>
      </c>
      <c r="DG3" s="2">
        <f>INT(DG$1/10000000)</f>
        <v>0</v>
      </c>
      <c r="DH3" s="2"/>
      <c r="DI3" s="8">
        <f t="shared" ref="DI3:DI10" si="20">IF(AND(DG3&gt;=0,DG3&lt;=5),1,0)</f>
        <v>1</v>
      </c>
      <c r="DJ3" s="8">
        <f t="shared" ref="DJ3:DJ10" si="21">IF(AND(DG3&gt;=6,DG3&lt;=9),1,0)</f>
        <v>0</v>
      </c>
      <c r="DK3" s="9" t="str">
        <f>IF(DG3=0,"",IF(DG3=1,IF(DG4=0,"dziesięć milionów ",""),IF(DG3=2,"dwadzieścia ",IF(DG3=3,"trzydzieści ",IF(DG3=4,"czterdzieści ",IF(DG3=5,"pięćdziesiąt ",""))))))</f>
        <v/>
      </c>
      <c r="DL3" s="9" t="str">
        <f>IF(DG3=6,"sześćdziesiąt ",IF(DG3=7,"siedemdziesiąt ",IF(DG3=8,"osiemdziesiąt ",IF(DG3=9,"dziewięćdziesiąt ",""))))</f>
        <v/>
      </c>
      <c r="DM3" s="2"/>
      <c r="DN3" s="2"/>
      <c r="DO3" s="2"/>
      <c r="DP3" s="9" t="str">
        <f>IF(DI3,DK3&amp;DO3,IF(DJ3,DL3&amp;DO3,""))</f>
        <v/>
      </c>
      <c r="DR3" s="2">
        <f>INT(DR$1/10000000)</f>
        <v>0</v>
      </c>
      <c r="DS3" s="2"/>
      <c r="DT3" s="8">
        <f t="shared" ref="DT3:DT10" si="22">IF(AND(DR3&gt;=0,DR3&lt;=5),1,0)</f>
        <v>1</v>
      </c>
      <c r="DU3" s="8">
        <f t="shared" ref="DU3:DU10" si="23">IF(AND(DR3&gt;=6,DR3&lt;=9),1,0)</f>
        <v>0</v>
      </c>
      <c r="DV3" s="9" t="str">
        <f>IF(DR3=0,"",IF(DR3=1,IF(DR4=0,"dziesięć milionów ",""),IF(DR3=2,"dwadzieścia ",IF(DR3=3,"trzydzieści ",IF(DR3=4,"czterdzieści ",IF(DR3=5,"pięćdziesiąt ",""))))))</f>
        <v/>
      </c>
      <c r="DW3" s="9" t="str">
        <f>IF(DR3=6,"sześćdziesiąt ",IF(DR3=7,"siedemdziesiąt ",IF(DR3=8,"osiemdziesiąt ",IF(DR3=9,"dziewięćdziesiąt ",""))))</f>
        <v/>
      </c>
      <c r="DX3" s="2"/>
      <c r="DY3" s="2"/>
      <c r="DZ3" s="2"/>
      <c r="EA3" s="9" t="str">
        <f>IF(DT3,DV3&amp;DZ3,IF(DU3,DW3&amp;DZ3,""))</f>
        <v/>
      </c>
      <c r="EC3" s="2">
        <f>INT(EC$1/10000000)</f>
        <v>0</v>
      </c>
      <c r="ED3" s="2"/>
      <c r="EE3" s="8">
        <f t="shared" ref="EE3:EE10" si="24">IF(AND(EC3&gt;=0,EC3&lt;=5),1,0)</f>
        <v>1</v>
      </c>
      <c r="EF3" s="8">
        <f t="shared" ref="EF3:EF10" si="25">IF(AND(EC3&gt;=6,EC3&lt;=9),1,0)</f>
        <v>0</v>
      </c>
      <c r="EG3" s="9" t="str">
        <f>IF(EC3=0,"",IF(EC3=1,IF(EC4=0,"dziesięć milionów ",""),IF(EC3=2,"dwadzieścia ",IF(EC3=3,"trzydzieści ",IF(EC3=4,"czterdzieści ",IF(EC3=5,"pięćdziesiąt ",""))))))</f>
        <v/>
      </c>
      <c r="EH3" s="9" t="str">
        <f>IF(EC3=6,"sześćdziesiąt ",IF(EC3=7,"siedemdziesiąt ",IF(EC3=8,"osiemdziesiąt ",IF(EC3=9,"dziewięćdziesiąt ",""))))</f>
        <v/>
      </c>
      <c r="EI3" s="2"/>
      <c r="EJ3" s="2"/>
      <c r="EK3" s="2"/>
      <c r="EL3" s="9" t="str">
        <f>IF(EE3,EG3&amp;EK3,IF(EF3,EH3&amp;EK3,""))</f>
        <v/>
      </c>
      <c r="EN3" s="2">
        <f>INT(EN$1/10000000)</f>
        <v>0</v>
      </c>
      <c r="EO3" s="2"/>
      <c r="EP3" s="8">
        <f t="shared" ref="EP3:EP10" si="26">IF(AND(EN3&gt;=0,EN3&lt;=5),1,0)</f>
        <v>1</v>
      </c>
      <c r="EQ3" s="8">
        <f t="shared" ref="EQ3:EQ10" si="27">IF(AND(EN3&gt;=6,EN3&lt;=9),1,0)</f>
        <v>0</v>
      </c>
      <c r="ER3" s="9" t="str">
        <f>IF(EN3=0,"",IF(EN3=1,IF(EN4=0,"dziesięć milionów ",""),IF(EN3=2,"dwadzieścia ",IF(EN3=3,"trzydzieści ",IF(EN3=4,"czterdzieści ",IF(EN3=5,"pięćdziesiąt ",""))))))</f>
        <v/>
      </c>
      <c r="ES3" s="9" t="str">
        <f>IF(EN3=6,"sześćdziesiąt ",IF(EN3=7,"siedemdziesiąt ",IF(EN3=8,"osiemdziesiąt ",IF(EN3=9,"dziewięćdziesiąt ",""))))</f>
        <v/>
      </c>
      <c r="ET3" s="2"/>
      <c r="EU3" s="2"/>
      <c r="EV3" s="2"/>
      <c r="EW3" s="9" t="str">
        <f>IF(EP3,ER3&amp;EV3,IF(EQ3,ES3&amp;EV3,""))</f>
        <v/>
      </c>
      <c r="EY3" s="2">
        <f>INT(EY$1/10000000)</f>
        <v>0</v>
      </c>
      <c r="EZ3" s="2"/>
      <c r="FA3" s="8">
        <f t="shared" ref="FA3:FA10" si="28">IF(AND(EY3&gt;=0,EY3&lt;=5),1,0)</f>
        <v>1</v>
      </c>
      <c r="FB3" s="8">
        <f t="shared" ref="FB3:FB10" si="29">IF(AND(EY3&gt;=6,EY3&lt;=9),1,0)</f>
        <v>0</v>
      </c>
      <c r="FC3" s="9" t="str">
        <f>IF(EY3=0,"",IF(EY3=1,IF(EY4=0,"dziesięć milionów ",""),IF(EY3=2,"dwadzieścia ",IF(EY3=3,"trzydzieści ",IF(EY3=4,"czterdzieści ",IF(EY3=5,"pięćdziesiąt ",""))))))</f>
        <v/>
      </c>
      <c r="FD3" s="9" t="str">
        <f>IF(EY3=6,"sześćdziesiąt ",IF(EY3=7,"siedemdziesiąt ",IF(EY3=8,"osiemdziesiąt ",IF(EY3=9,"dziewięćdziesiąt ",""))))</f>
        <v/>
      </c>
      <c r="FE3" s="2"/>
      <c r="FF3" s="2"/>
      <c r="FG3" s="2"/>
      <c r="FH3" s="9" t="str">
        <f>IF(FA3,FC3&amp;FG3,IF(FB3,FD3&amp;FG3,""))</f>
        <v/>
      </c>
      <c r="FJ3" s="2">
        <f>INT(FJ$1/10000000)</f>
        <v>0</v>
      </c>
      <c r="FK3" s="2"/>
      <c r="FL3" s="8">
        <f t="shared" ref="FL3:FL10" si="30">IF(AND(FJ3&gt;=0,FJ3&lt;=5),1,0)</f>
        <v>1</v>
      </c>
      <c r="FM3" s="8">
        <f t="shared" ref="FM3:FM10" si="31">IF(AND(FJ3&gt;=6,FJ3&lt;=9),1,0)</f>
        <v>0</v>
      </c>
      <c r="FN3" s="9" t="str">
        <f>IF(FJ3=0,"",IF(FJ3=1,IF(FJ4=0,"dziesięć milionów ",""),IF(FJ3=2,"dwadzieścia ",IF(FJ3=3,"trzydzieści ",IF(FJ3=4,"czterdzieści ",IF(FJ3=5,"pięćdziesiąt ",""))))))</f>
        <v/>
      </c>
      <c r="FO3" s="9" t="str">
        <f>IF(FJ3=6,"sześćdziesiąt ",IF(FJ3=7,"siedemdziesiąt ",IF(FJ3=8,"osiemdziesiąt ",IF(FJ3=9,"dziewięćdziesiąt ",""))))</f>
        <v/>
      </c>
      <c r="FP3" s="2"/>
      <c r="FQ3" s="2"/>
      <c r="FR3" s="2"/>
      <c r="FS3" s="9" t="str">
        <f>IF(FL3,FN3&amp;FR3,IF(FM3,FO3&amp;FR3,""))</f>
        <v/>
      </c>
      <c r="FU3" s="2">
        <f>INT(FU$1/10000000)</f>
        <v>0</v>
      </c>
      <c r="FV3" s="2"/>
      <c r="FW3" s="8">
        <f t="shared" ref="FW3:FW10" si="32">IF(AND(FU3&gt;=0,FU3&lt;=5),1,0)</f>
        <v>1</v>
      </c>
      <c r="FX3" s="8">
        <f t="shared" ref="FX3:FX10" si="33">IF(AND(FU3&gt;=6,FU3&lt;=9),1,0)</f>
        <v>0</v>
      </c>
      <c r="FY3" s="9" t="str">
        <f>IF(FU3=0,"",IF(FU3=1,IF(FU4=0,"dziesięć milionów ",""),IF(FU3=2,"dwadzieścia ",IF(FU3=3,"trzydzieści ",IF(FU3=4,"czterdzieści ",IF(FU3=5,"pięćdziesiąt ",""))))))</f>
        <v/>
      </c>
      <c r="FZ3" s="9" t="str">
        <f>IF(FU3=6,"sześćdziesiąt ",IF(FU3=7,"siedemdziesiąt ",IF(FU3=8,"osiemdziesiąt ",IF(FU3=9,"dziewięćdziesiąt ",""))))</f>
        <v/>
      </c>
      <c r="GA3" s="2"/>
      <c r="GB3" s="2"/>
      <c r="GC3" s="2"/>
      <c r="GD3" s="9" t="str">
        <f>IF(FW3,FY3&amp;GC3,IF(FX3,FZ3&amp;GC3,""))</f>
        <v/>
      </c>
    </row>
    <row r="4" spans="1:186" x14ac:dyDescent="0.35">
      <c r="A4" s="3">
        <f>INT(A$1/1000000)-A3*10</f>
        <v>0</v>
      </c>
      <c r="B4" s="2"/>
      <c r="C4" s="8">
        <f t="shared" si="0"/>
        <v>1</v>
      </c>
      <c r="D4" s="8">
        <f t="shared" si="1"/>
        <v>0</v>
      </c>
      <c r="E4" s="9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9" t="str">
        <f>IF(A4=6,"sześć milionów ",IF(A4=7,"siedem milionów ",IF(A4=8,"osiem milionów ",IF(A4=9,"dziewięć milionów ",""))))</f>
        <v/>
      </c>
      <c r="G4" s="9" t="str">
        <f>IF(A4=0,"",IF(A4=1,"jedenaście milionów ",IF(A4=2,"dwanaście milionów ",IF(A4=3,"trzynaście milionów ",IF(A4=4,"czternaście milionów ",IF(A4=5,"piętnaście milionów ",""))))))</f>
        <v/>
      </c>
      <c r="H4" s="9" t="str">
        <f>IF(A4=6,"szesnaście milionów ",IF(A4=7,"siedemnaście milionów ",IF(A4=8,"osiemnaście milionów ",IF(A4=9,"dziewiętnaście milionów ",""))))</f>
        <v/>
      </c>
      <c r="I4" s="2"/>
      <c r="J4" s="9" t="str">
        <f>IF(A3=1,IF(C4,G4,IF(D4,H4)),IF(C4,E4,IF(D4,F4,"")))</f>
        <v/>
      </c>
      <c r="L4" s="3" t="e">
        <f>INT(L$1/1000000)-L3*10</f>
        <v>#REF!</v>
      </c>
      <c r="M4" s="2"/>
      <c r="N4" s="8" t="e">
        <f t="shared" si="2"/>
        <v>#REF!</v>
      </c>
      <c r="O4" s="8" t="e">
        <f t="shared" si="3"/>
        <v>#REF!</v>
      </c>
      <c r="P4" s="9" t="e">
        <f>IF(L4=0,IF(AND(L3&lt;&gt;0,L3&lt;&gt;1),"milionów ",""),IF(L4=1,IF(L3=0,"jeden milion ","jeden milionów "),IF(L4=2,"dwa miliony ",IF(L4=3,"trzy miliony ",IF(L4=4,"cztery miliony ",IF(L4=5,"pięć milionów ",""))))))</f>
        <v>#REF!</v>
      </c>
      <c r="Q4" s="9" t="e">
        <f>IF(L4=6,"sześć milionów ",IF(L4=7,"siedem milionów ",IF(L4=8,"osiem milionów ",IF(L4=9,"dziewięć milionów ",""))))</f>
        <v>#REF!</v>
      </c>
      <c r="R4" s="9" t="e">
        <f>IF(L4=0,"",IF(L4=1,"jedenaście milionów ",IF(L4=2,"dwanaście milionów ",IF(L4=3,"trzynaście milionów ",IF(L4=4,"czternaście milionów ",IF(L4=5,"piętnaście milionów ",""))))))</f>
        <v>#REF!</v>
      </c>
      <c r="S4" s="9" t="e">
        <f>IF(L4=6,"szesnaście milionów ",IF(L4=7,"siedemnaście milionów ",IF(L4=8,"osiemnaście milionów ",IF(L4=9,"dziewiętnaście milionów ",""))))</f>
        <v>#REF!</v>
      </c>
      <c r="T4" s="2"/>
      <c r="U4" s="9" t="e">
        <f>IF(L3=1,IF(N4,R4,IF(O4,S4)),IF(N4,P4,IF(O4,Q4,"")))</f>
        <v>#REF!</v>
      </c>
      <c r="W4" s="3" t="e">
        <f>INT(W$1/1000000)-W3*10</f>
        <v>#REF!</v>
      </c>
      <c r="X4" s="2"/>
      <c r="Y4" s="8" t="e">
        <f t="shared" si="4"/>
        <v>#REF!</v>
      </c>
      <c r="Z4" s="8" t="e">
        <f t="shared" si="5"/>
        <v>#REF!</v>
      </c>
      <c r="AA4" s="9" t="e">
        <f>IF(W4=0,IF(AND(W3&lt;&gt;0,W3&lt;&gt;1),"milionów ",""),IF(W4=1,IF(W3=0,"jeden milion ","jeden milionów "),IF(W4=2,"dwa miliony ",IF(W4=3,"trzy miliony ",IF(W4=4,"cztery miliony ",IF(W4=5,"pięć milionów ",""))))))</f>
        <v>#REF!</v>
      </c>
      <c r="AB4" s="9" t="e">
        <f>IF(W4=6,"sześć milionów ",IF(W4=7,"siedem milionów ",IF(W4=8,"osiem milionów ",IF(W4=9,"dziewięć milionów ",""))))</f>
        <v>#REF!</v>
      </c>
      <c r="AC4" s="9" t="e">
        <f>IF(W4=0,"",IF(W4=1,"jedenaście milionów ",IF(W4=2,"dwanaście milionów ",IF(W4=3,"trzynaście milionów ",IF(W4=4,"czternaście milionów ",IF(W4=5,"piętnaście milionów ",""))))))</f>
        <v>#REF!</v>
      </c>
      <c r="AD4" s="9" t="e">
        <f>IF(W4=6,"szesnaście milionów ",IF(W4=7,"siedemnaście milionów ",IF(W4=8,"osiemnaście milionów ",IF(W4=9,"dziewiętnaście milionów ",""))))</f>
        <v>#REF!</v>
      </c>
      <c r="AE4" s="2"/>
      <c r="AF4" s="9" t="e">
        <f>IF(W3=1,IF(Y4,AC4,IF(Z4,AD4)),IF(Y4,AA4,IF(Z4,AB4,"")))</f>
        <v>#REF!</v>
      </c>
      <c r="AH4" s="3" t="e">
        <f>INT(AH$1/1000000)-AH3*10</f>
        <v>#REF!</v>
      </c>
      <c r="AI4" s="2"/>
      <c r="AJ4" s="8" t="e">
        <f t="shared" si="6"/>
        <v>#REF!</v>
      </c>
      <c r="AK4" s="8" t="e">
        <f t="shared" si="7"/>
        <v>#REF!</v>
      </c>
      <c r="AL4" s="9" t="e">
        <f>IF(AH4=0,IF(AND(AH3&lt;&gt;0,AH3&lt;&gt;1),"milionów ",""),IF(AH4=1,IF(AH3=0,"jeden milion ","jeden milionów "),IF(AH4=2,"dwa miliony ",IF(AH4=3,"trzy miliony ",IF(AH4=4,"cztery miliony ",IF(AH4=5,"pięć milionów ",""))))))</f>
        <v>#REF!</v>
      </c>
      <c r="AM4" s="9" t="e">
        <f>IF(AH4=6,"sześć milionów ",IF(AH4=7,"siedem milionów ",IF(AH4=8,"osiem milionów ",IF(AH4=9,"dziewięć milionów ",""))))</f>
        <v>#REF!</v>
      </c>
      <c r="AN4" s="9" t="e">
        <f>IF(AH4=0,"",IF(AH4=1,"jedenaście milionów ",IF(AH4=2,"dwanaście milionów ",IF(AH4=3,"trzynaście milionów ",IF(AH4=4,"czternaście milionów ",IF(AH4=5,"piętnaście milionów ",""))))))</f>
        <v>#REF!</v>
      </c>
      <c r="AO4" s="9" t="e">
        <f>IF(AH4=6,"szesnaście milionów ",IF(AH4=7,"siedemnaście milionów ",IF(AH4=8,"osiemnaście milionów ",IF(AH4=9,"dziewiętnaście milionów ",""))))</f>
        <v>#REF!</v>
      </c>
      <c r="AP4" s="2"/>
      <c r="AQ4" s="9" t="e">
        <f>IF(AH3=1,IF(AJ4,AN4,IF(AK4,AO4)),IF(AJ4,AL4,IF(AK4,AM4,"")))</f>
        <v>#REF!</v>
      </c>
      <c r="AS4" s="3">
        <f>INT(AS$1/1000000)-AS3*10</f>
        <v>0</v>
      </c>
      <c r="AT4" s="2"/>
      <c r="AU4" s="8">
        <f t="shared" si="8"/>
        <v>1</v>
      </c>
      <c r="AV4" s="8">
        <f t="shared" si="9"/>
        <v>0</v>
      </c>
      <c r="AW4" s="9" t="str">
        <f>IF(AS4=0,IF(AND(AS3&lt;&gt;0,AS3&lt;&gt;1),"milionów ",""),IF(AS4=1,IF(AS3=0,"jeden milion ","jeden milionów "),IF(AS4=2,"dwa miliony ",IF(AS4=3,"trzy miliony ",IF(AS4=4,"cztery miliony ",IF(AS4=5,"pięć milionów ",""))))))</f>
        <v/>
      </c>
      <c r="AX4" s="9" t="str">
        <f>IF(AS4=6,"sześć milionów ",IF(AS4=7,"siedem milionów ",IF(AS4=8,"osiem milionów ",IF(AS4=9,"dziewięć milionów ",""))))</f>
        <v/>
      </c>
      <c r="AY4" s="9" t="str">
        <f>IF(AS4=0,"",IF(AS4=1,"jedenaście milionów ",IF(AS4=2,"dwanaście milionów ",IF(AS4=3,"trzynaście milionów ",IF(AS4=4,"czternaście milionów ",IF(AS4=5,"piętnaście milionów ",""))))))</f>
        <v/>
      </c>
      <c r="AZ4" s="9" t="str">
        <f>IF(AS4=6,"szesnaście milionów ",IF(AS4=7,"siedemnaście milionów ",IF(AS4=8,"osiemnaście milionów ",IF(AS4=9,"dziewiętnaście milionów ",""))))</f>
        <v/>
      </c>
      <c r="BA4" s="2"/>
      <c r="BB4" s="9" t="str">
        <f>IF(AS3=1,IF(AU4,AY4,IF(AV4,AZ4)),IF(AU4,AW4,IF(AV4,AX4,"")))</f>
        <v/>
      </c>
      <c r="BD4" s="3">
        <f>INT(BD$1/1000000)-BD3*10</f>
        <v>0</v>
      </c>
      <c r="BE4" s="2"/>
      <c r="BF4" s="8">
        <f t="shared" si="10"/>
        <v>1</v>
      </c>
      <c r="BG4" s="8">
        <f t="shared" si="11"/>
        <v>0</v>
      </c>
      <c r="BH4" s="9" t="str">
        <f>IF(BD4=0,IF(AND(BD3&lt;&gt;0,BD3&lt;&gt;1),"milionów ",""),IF(BD4=1,IF(BD3=0,"jeden milion ","jeden milionów "),IF(BD4=2,"dwa miliony ",IF(BD4=3,"trzy miliony ",IF(BD4=4,"cztery miliony ",IF(BD4=5,"pięć milionów ",""))))))</f>
        <v/>
      </c>
      <c r="BI4" s="9" t="str">
        <f>IF(BD4=6,"sześć milionów ",IF(BD4=7,"siedem milionów ",IF(BD4=8,"osiem milionów ",IF(BD4=9,"dziewięć milionów ",""))))</f>
        <v/>
      </c>
      <c r="BJ4" s="9" t="str">
        <f>IF(BD4=0,"",IF(BD4=1,"jedenaście milionów ",IF(BD4=2,"dwanaście milionów ",IF(BD4=3,"trzynaście milionów ",IF(BD4=4,"czternaście milionów ",IF(BD4=5,"piętnaście milionów ",""))))))</f>
        <v/>
      </c>
      <c r="BK4" s="9" t="str">
        <f>IF(BD4=6,"szesnaście milionów ",IF(BD4=7,"siedemnaście milionów ",IF(BD4=8,"osiemnaście milionów ",IF(BD4=9,"dziewiętnaście milionów ",""))))</f>
        <v/>
      </c>
      <c r="BL4" s="2"/>
      <c r="BM4" s="9" t="str">
        <f>IF(BD3=1,IF(BF4,BJ4,IF(BG4,BK4)),IF(BF4,BH4,IF(BG4,BI4,"")))</f>
        <v/>
      </c>
      <c r="BO4" s="3">
        <f>INT(BO$1/1000000)-BO3*10</f>
        <v>0</v>
      </c>
      <c r="BP4" s="2"/>
      <c r="BQ4" s="8">
        <f t="shared" si="12"/>
        <v>1</v>
      </c>
      <c r="BR4" s="8">
        <f t="shared" si="13"/>
        <v>0</v>
      </c>
      <c r="BS4" s="9" t="str">
        <f>IF(BO4=0,IF(AND(BO3&lt;&gt;0,BO3&lt;&gt;1),"milionów ",""),IF(BO4=1,IF(BO3=0,"jeden milion ","jeden milionów "),IF(BO4=2,"dwa miliony ",IF(BO4=3,"trzy miliony ",IF(BO4=4,"cztery miliony ",IF(BO4=5,"pięć milionów ",""))))))</f>
        <v/>
      </c>
      <c r="BT4" s="9" t="str">
        <f>IF(BO4=6,"sześć milionów ",IF(BO4=7,"siedem milionów ",IF(BO4=8,"osiem milionów ",IF(BO4=9,"dziewięć milionów ",""))))</f>
        <v/>
      </c>
      <c r="BU4" s="9" t="str">
        <f>IF(BO4=0,"",IF(BO4=1,"jedenaście milionów ",IF(BO4=2,"dwanaście milionów ",IF(BO4=3,"trzynaście milionów ",IF(BO4=4,"czternaście milionów ",IF(BO4=5,"piętnaście milionów ",""))))))</f>
        <v/>
      </c>
      <c r="BV4" s="9" t="str">
        <f>IF(BO4=6,"szesnaście milionów ",IF(BO4=7,"siedemnaście milionów ",IF(BO4=8,"osiemnaście milionów ",IF(BO4=9,"dziewiętnaście milionów ",""))))</f>
        <v/>
      </c>
      <c r="BW4" s="2"/>
      <c r="BX4" s="9" t="str">
        <f>IF(BO3=1,IF(BQ4,BU4,IF(BR4,BV4)),IF(BQ4,BS4,IF(BR4,BT4,"")))</f>
        <v/>
      </c>
      <c r="BZ4" s="3">
        <f>INT(BZ$1/1000000)-BZ3*10</f>
        <v>0</v>
      </c>
      <c r="CA4" s="2"/>
      <c r="CB4" s="8">
        <f t="shared" si="14"/>
        <v>1</v>
      </c>
      <c r="CC4" s="8">
        <f t="shared" si="15"/>
        <v>0</v>
      </c>
      <c r="CD4" s="9" t="str">
        <f>IF(BZ4=0,IF(AND(BZ3&lt;&gt;0,BZ3&lt;&gt;1),"milionów ",""),IF(BZ4=1,IF(BZ3=0,"jeden milion ","jeden milionów "),IF(BZ4=2,"dwa miliony ",IF(BZ4=3,"trzy miliony ",IF(BZ4=4,"cztery miliony ",IF(BZ4=5,"pięć milionów ",""))))))</f>
        <v/>
      </c>
      <c r="CE4" s="9" t="str">
        <f>IF(BZ4=6,"sześć milionów ",IF(BZ4=7,"siedem milionów ",IF(BZ4=8,"osiem milionów ",IF(BZ4=9,"dziewięć milionów ",""))))</f>
        <v/>
      </c>
      <c r="CF4" s="9" t="str">
        <f>IF(BZ4=0,"",IF(BZ4=1,"jedenaście milionów ",IF(BZ4=2,"dwanaście milionów ",IF(BZ4=3,"trzynaście milionów ",IF(BZ4=4,"czternaście milionów ",IF(BZ4=5,"piętnaście milionów ",""))))))</f>
        <v/>
      </c>
      <c r="CG4" s="9" t="str">
        <f>IF(BZ4=6,"szesnaście milionów ",IF(BZ4=7,"siedemnaście milionów ",IF(BZ4=8,"osiemnaście milionów ",IF(BZ4=9,"dziewiętnaście milionów ",""))))</f>
        <v/>
      </c>
      <c r="CH4" s="2"/>
      <c r="CI4" s="9" t="str">
        <f>IF(BZ3=1,IF(CB4,CF4,IF(CC4,CG4)),IF(CB4,CD4,IF(CC4,CE4,"")))</f>
        <v/>
      </c>
      <c r="CK4" s="3">
        <f>INT(CK$1/1000000)-CK3*10</f>
        <v>0</v>
      </c>
      <c r="CL4" s="2"/>
      <c r="CM4" s="8">
        <f t="shared" si="16"/>
        <v>1</v>
      </c>
      <c r="CN4" s="8">
        <f t="shared" si="17"/>
        <v>0</v>
      </c>
      <c r="CO4" s="9" t="str">
        <f>IF(CK4=0,IF(AND(CK3&lt;&gt;0,CK3&lt;&gt;1),"milionów ",""),IF(CK4=1,IF(CK3=0,"jeden milion ","jeden milionów "),IF(CK4=2,"dwa miliony ",IF(CK4=3,"trzy miliony ",IF(CK4=4,"cztery miliony ",IF(CK4=5,"pięć milionów ",""))))))</f>
        <v/>
      </c>
      <c r="CP4" s="9" t="str">
        <f>IF(CK4=6,"sześć milionów ",IF(CK4=7,"siedem milionów ",IF(CK4=8,"osiem milionów ",IF(CK4=9,"dziewięć milionów ",""))))</f>
        <v/>
      </c>
      <c r="CQ4" s="9" t="str">
        <f>IF(CK4=0,"",IF(CK4=1,"jedenaście milionów ",IF(CK4=2,"dwanaście milionów ",IF(CK4=3,"trzynaście milionów ",IF(CK4=4,"czternaście milionów ",IF(CK4=5,"piętnaście milionów ",""))))))</f>
        <v/>
      </c>
      <c r="CR4" s="9" t="str">
        <f>IF(CK4=6,"szesnaście milionów ",IF(CK4=7,"siedemnaście milionów ",IF(CK4=8,"osiemnaście milionów ",IF(CK4=9,"dziewiętnaście milionów ",""))))</f>
        <v/>
      </c>
      <c r="CS4" s="2"/>
      <c r="CT4" s="9" t="str">
        <f>IF(CK3=1,IF(CM4,CQ4,IF(CN4,CR4)),IF(CM4,CO4,IF(CN4,CP4,"")))</f>
        <v/>
      </c>
      <c r="CV4" s="3">
        <f>INT(CV$1/1000000)-CV3*10</f>
        <v>0</v>
      </c>
      <c r="CW4" s="2"/>
      <c r="CX4" s="8">
        <f t="shared" si="18"/>
        <v>1</v>
      </c>
      <c r="CY4" s="8">
        <f t="shared" si="19"/>
        <v>0</v>
      </c>
      <c r="CZ4" s="9" t="str">
        <f>IF(CV4=0,IF(AND(CV3&lt;&gt;0,CV3&lt;&gt;1),"milionów ",""),IF(CV4=1,IF(CV3=0,"jeden milion ","jeden milionów "),IF(CV4=2,"dwa miliony ",IF(CV4=3,"trzy miliony ",IF(CV4=4,"cztery miliony ",IF(CV4=5,"pięć milionów ",""))))))</f>
        <v/>
      </c>
      <c r="DA4" s="9" t="str">
        <f>IF(CV4=6,"sześć milionów ",IF(CV4=7,"siedem milionów ",IF(CV4=8,"osiem milionów ",IF(CV4=9,"dziewięć milionów ",""))))</f>
        <v/>
      </c>
      <c r="DB4" s="9" t="str">
        <f>IF(CV4=0,"",IF(CV4=1,"jedenaście milionów ",IF(CV4=2,"dwanaście milionów ",IF(CV4=3,"trzynaście milionów ",IF(CV4=4,"czternaście milionów ",IF(CV4=5,"piętnaście milionów ",""))))))</f>
        <v/>
      </c>
      <c r="DC4" s="9" t="str">
        <f>IF(CV4=6,"szesnaście milionów ",IF(CV4=7,"siedemnaście milionów ",IF(CV4=8,"osiemnaście milionów ",IF(CV4=9,"dziewiętnaście milionów ",""))))</f>
        <v/>
      </c>
      <c r="DD4" s="2"/>
      <c r="DE4" s="9" t="str">
        <f>IF(CV3=1,IF(CX4,DB4,IF(CY4,DC4)),IF(CX4,CZ4,IF(CY4,DA4,"")))</f>
        <v/>
      </c>
      <c r="DG4" s="3">
        <f>INT(DG$1/1000000)-DG3*10</f>
        <v>0</v>
      </c>
      <c r="DH4" s="2"/>
      <c r="DI4" s="8">
        <f t="shared" si="20"/>
        <v>1</v>
      </c>
      <c r="DJ4" s="8">
        <f t="shared" si="21"/>
        <v>0</v>
      </c>
      <c r="DK4" s="9" t="str">
        <f>IF(DG4=0,IF(AND(DG3&lt;&gt;0,DG3&lt;&gt;1),"milionów ",""),IF(DG4=1,IF(DG3=0,"jeden milion ","jeden milionów "),IF(DG4=2,"dwa miliony ",IF(DG4=3,"trzy miliony ",IF(DG4=4,"cztery miliony ",IF(DG4=5,"pięć milionów ",""))))))</f>
        <v/>
      </c>
      <c r="DL4" s="9" t="str">
        <f>IF(DG4=6,"sześć milionów ",IF(DG4=7,"siedem milionów ",IF(DG4=8,"osiem milionów ",IF(DG4=9,"dziewięć milionów ",""))))</f>
        <v/>
      </c>
      <c r="DM4" s="9" t="str">
        <f>IF(DG4=0,"",IF(DG4=1,"jedenaście milionów ",IF(DG4=2,"dwanaście milionów ",IF(DG4=3,"trzynaście milionów ",IF(DG4=4,"czternaście milionów ",IF(DG4=5,"piętnaście milionów ",""))))))</f>
        <v/>
      </c>
      <c r="DN4" s="9" t="str">
        <f>IF(DG4=6,"szesnaście milionów ",IF(DG4=7,"siedemnaście milionów ",IF(DG4=8,"osiemnaście milionów ",IF(DG4=9,"dziewiętnaście milionów ",""))))</f>
        <v/>
      </c>
      <c r="DO4" s="2"/>
      <c r="DP4" s="9" t="str">
        <f>IF(DG3=1,IF(DI4,DM4,IF(DJ4,DN4)),IF(DI4,DK4,IF(DJ4,DL4,"")))</f>
        <v/>
      </c>
      <c r="DR4" s="3">
        <f>INT(DR$1/1000000)-DR3*10</f>
        <v>0</v>
      </c>
      <c r="DS4" s="2"/>
      <c r="DT4" s="8">
        <f t="shared" si="22"/>
        <v>1</v>
      </c>
      <c r="DU4" s="8">
        <f t="shared" si="23"/>
        <v>0</v>
      </c>
      <c r="DV4" s="9" t="str">
        <f>IF(DR4=0,IF(AND(DR3&lt;&gt;0,DR3&lt;&gt;1),"milionów ",""),IF(DR4=1,IF(DR3=0,"jeden milion ","jeden milionów "),IF(DR4=2,"dwa miliony ",IF(DR4=3,"trzy miliony ",IF(DR4=4,"cztery miliony ",IF(DR4=5,"pięć milionów ",""))))))</f>
        <v/>
      </c>
      <c r="DW4" s="9" t="str">
        <f>IF(DR4=6,"sześć milionów ",IF(DR4=7,"siedem milionów ",IF(DR4=8,"osiem milionów ",IF(DR4=9,"dziewięć milionów ",""))))</f>
        <v/>
      </c>
      <c r="DX4" s="9" t="str">
        <f>IF(DR4=0,"",IF(DR4=1,"jedenaście milionów ",IF(DR4=2,"dwanaście milionów ",IF(DR4=3,"trzynaście milionów ",IF(DR4=4,"czternaście milionów ",IF(DR4=5,"piętnaście milionów ",""))))))</f>
        <v/>
      </c>
      <c r="DY4" s="9" t="str">
        <f>IF(DR4=6,"szesnaście milionów ",IF(DR4=7,"siedemnaście milionów ",IF(DR4=8,"osiemnaście milionów ",IF(DR4=9,"dziewiętnaście milionów ",""))))</f>
        <v/>
      </c>
      <c r="DZ4" s="2"/>
      <c r="EA4" s="9" t="str">
        <f>IF(DR3=1,IF(DT4,DX4,IF(DU4,DY4)),IF(DT4,DV4,IF(DU4,DW4,"")))</f>
        <v/>
      </c>
      <c r="EC4" s="3">
        <f>INT(EC$1/1000000)-EC3*10</f>
        <v>0</v>
      </c>
      <c r="ED4" s="2"/>
      <c r="EE4" s="8">
        <f t="shared" si="24"/>
        <v>1</v>
      </c>
      <c r="EF4" s="8">
        <f t="shared" si="25"/>
        <v>0</v>
      </c>
      <c r="EG4" s="9" t="str">
        <f>IF(EC4=0,IF(AND(EC3&lt;&gt;0,EC3&lt;&gt;1),"milionów ",""),IF(EC4=1,IF(EC3=0,"jeden milion ","jeden milionów "),IF(EC4=2,"dwa miliony ",IF(EC4=3,"trzy miliony ",IF(EC4=4,"cztery miliony ",IF(EC4=5,"pięć milionów ",""))))))</f>
        <v/>
      </c>
      <c r="EH4" s="9" t="str">
        <f>IF(EC4=6,"sześć milionów ",IF(EC4=7,"siedem milionów ",IF(EC4=8,"osiem milionów ",IF(EC4=9,"dziewięć milionów ",""))))</f>
        <v/>
      </c>
      <c r="EI4" s="9" t="str">
        <f>IF(EC4=0,"",IF(EC4=1,"jedenaście milionów ",IF(EC4=2,"dwanaście milionów ",IF(EC4=3,"trzynaście milionów ",IF(EC4=4,"czternaście milionów ",IF(EC4=5,"piętnaście milionów ",""))))))</f>
        <v/>
      </c>
      <c r="EJ4" s="9" t="str">
        <f>IF(EC4=6,"szesnaście milionów ",IF(EC4=7,"siedemnaście milionów ",IF(EC4=8,"osiemnaście milionów ",IF(EC4=9,"dziewiętnaście milionów ",""))))</f>
        <v/>
      </c>
      <c r="EK4" s="2"/>
      <c r="EL4" s="9" t="str">
        <f>IF(EC3=1,IF(EE4,EI4,IF(EF4,EJ4)),IF(EE4,EG4,IF(EF4,EH4,"")))</f>
        <v/>
      </c>
      <c r="EN4" s="3">
        <f>INT(EN$1/1000000)-EN3*10</f>
        <v>0</v>
      </c>
      <c r="EO4" s="2"/>
      <c r="EP4" s="8">
        <f t="shared" si="26"/>
        <v>1</v>
      </c>
      <c r="EQ4" s="8">
        <f t="shared" si="27"/>
        <v>0</v>
      </c>
      <c r="ER4" s="9" t="str">
        <f>IF(EN4=0,IF(AND(EN3&lt;&gt;0,EN3&lt;&gt;1),"milionów ",""),IF(EN4=1,IF(EN3=0,"jeden milion ","jeden milionów "),IF(EN4=2,"dwa miliony ",IF(EN4=3,"trzy miliony ",IF(EN4=4,"cztery miliony ",IF(EN4=5,"pięć milionów ",""))))))</f>
        <v/>
      </c>
      <c r="ES4" s="9" t="str">
        <f>IF(EN4=6,"sześć milionów ",IF(EN4=7,"siedem milionów ",IF(EN4=8,"osiem milionów ",IF(EN4=9,"dziewięć milionów ",""))))</f>
        <v/>
      </c>
      <c r="ET4" s="9" t="str">
        <f>IF(EN4=0,"",IF(EN4=1,"jedenaście milionów ",IF(EN4=2,"dwanaście milionów ",IF(EN4=3,"trzynaście milionów ",IF(EN4=4,"czternaście milionów ",IF(EN4=5,"piętnaście milionów ",""))))))</f>
        <v/>
      </c>
      <c r="EU4" s="9" t="str">
        <f>IF(EN4=6,"szesnaście milionów ",IF(EN4=7,"siedemnaście milionów ",IF(EN4=8,"osiemnaście milionów ",IF(EN4=9,"dziewiętnaście milionów ",""))))</f>
        <v/>
      </c>
      <c r="EV4" s="2"/>
      <c r="EW4" s="9" t="str">
        <f>IF(EN3=1,IF(EP4,ET4,IF(EQ4,EU4)),IF(EP4,ER4,IF(EQ4,ES4,"")))</f>
        <v/>
      </c>
      <c r="EY4" s="3">
        <f>INT(EY$1/1000000)-EY3*10</f>
        <v>0</v>
      </c>
      <c r="EZ4" s="2"/>
      <c r="FA4" s="8">
        <f t="shared" si="28"/>
        <v>1</v>
      </c>
      <c r="FB4" s="8">
        <f t="shared" si="29"/>
        <v>0</v>
      </c>
      <c r="FC4" s="9" t="str">
        <f>IF(EY4=0,IF(AND(EY3&lt;&gt;0,EY3&lt;&gt;1),"milionów ",""),IF(EY4=1,IF(EY3=0,"jeden milion ","jeden milionów "),IF(EY4=2,"dwa miliony ",IF(EY4=3,"trzy miliony ",IF(EY4=4,"cztery miliony ",IF(EY4=5,"pięć milionów ",""))))))</f>
        <v/>
      </c>
      <c r="FD4" s="9" t="str">
        <f>IF(EY4=6,"sześć milionów ",IF(EY4=7,"siedem milionów ",IF(EY4=8,"osiem milionów ",IF(EY4=9,"dziewięć milionów ",""))))</f>
        <v/>
      </c>
      <c r="FE4" s="9" t="str">
        <f>IF(EY4=0,"",IF(EY4=1,"jedenaście milionów ",IF(EY4=2,"dwanaście milionów ",IF(EY4=3,"trzynaście milionów ",IF(EY4=4,"czternaście milionów ",IF(EY4=5,"piętnaście milionów ",""))))))</f>
        <v/>
      </c>
      <c r="FF4" s="9" t="str">
        <f>IF(EY4=6,"szesnaście milionów ",IF(EY4=7,"siedemnaście milionów ",IF(EY4=8,"osiemnaście milionów ",IF(EY4=9,"dziewiętnaście milionów ",""))))</f>
        <v/>
      </c>
      <c r="FG4" s="2"/>
      <c r="FH4" s="9" t="str">
        <f>IF(EY3=1,IF(FA4,FE4,IF(FB4,FF4)),IF(FA4,FC4,IF(FB4,FD4,"")))</f>
        <v/>
      </c>
      <c r="FJ4" s="3">
        <f>INT(FJ$1/1000000)-FJ3*10</f>
        <v>0</v>
      </c>
      <c r="FK4" s="2"/>
      <c r="FL4" s="8">
        <f t="shared" si="30"/>
        <v>1</v>
      </c>
      <c r="FM4" s="8">
        <f t="shared" si="31"/>
        <v>0</v>
      </c>
      <c r="FN4" s="9" t="str">
        <f>IF(FJ4=0,IF(AND(FJ3&lt;&gt;0,FJ3&lt;&gt;1),"milionów ",""),IF(FJ4=1,IF(FJ3=0,"jeden milion ","jeden milionów "),IF(FJ4=2,"dwa miliony ",IF(FJ4=3,"trzy miliony ",IF(FJ4=4,"cztery miliony ",IF(FJ4=5,"pięć milionów ",""))))))</f>
        <v/>
      </c>
      <c r="FO4" s="9" t="str">
        <f>IF(FJ4=6,"sześć milionów ",IF(FJ4=7,"siedem milionów ",IF(FJ4=8,"osiem milionów ",IF(FJ4=9,"dziewięć milionów ",""))))</f>
        <v/>
      </c>
      <c r="FP4" s="9" t="str">
        <f>IF(FJ4=0,"",IF(FJ4=1,"jedenaście milionów ",IF(FJ4=2,"dwanaście milionów ",IF(FJ4=3,"trzynaście milionów ",IF(FJ4=4,"czternaście milionów ",IF(FJ4=5,"piętnaście milionów ",""))))))</f>
        <v/>
      </c>
      <c r="FQ4" s="9" t="str">
        <f>IF(FJ4=6,"szesnaście milionów ",IF(FJ4=7,"siedemnaście milionów ",IF(FJ4=8,"osiemnaście milionów ",IF(FJ4=9,"dziewiętnaście milionów ",""))))</f>
        <v/>
      </c>
      <c r="FR4" s="2"/>
      <c r="FS4" s="9" t="str">
        <f>IF(FJ3=1,IF(FL4,FP4,IF(FM4,FQ4)),IF(FL4,FN4,IF(FM4,FO4,"")))</f>
        <v/>
      </c>
      <c r="FU4" s="3">
        <f>INT(FU$1/1000000)-FU3*10</f>
        <v>0</v>
      </c>
      <c r="FV4" s="2"/>
      <c r="FW4" s="8">
        <f t="shared" si="32"/>
        <v>1</v>
      </c>
      <c r="FX4" s="8">
        <f t="shared" si="33"/>
        <v>0</v>
      </c>
      <c r="FY4" s="9" t="str">
        <f>IF(FU4=0,IF(AND(FU3&lt;&gt;0,FU3&lt;&gt;1),"milionów ",""),IF(FU4=1,IF(FU3=0,"jeden milion ","jeden milionów "),IF(FU4=2,"dwa miliony ",IF(FU4=3,"trzy miliony ",IF(FU4=4,"cztery miliony ",IF(FU4=5,"pięć milionów ",""))))))</f>
        <v/>
      </c>
      <c r="FZ4" s="9" t="str">
        <f>IF(FU4=6,"sześć milionów ",IF(FU4=7,"siedem milionów ",IF(FU4=8,"osiem milionów ",IF(FU4=9,"dziewięć milionów ",""))))</f>
        <v/>
      </c>
      <c r="GA4" s="9" t="str">
        <f>IF(FU4=0,"",IF(FU4=1,"jedenaście milionów ",IF(FU4=2,"dwanaście milionów ",IF(FU4=3,"trzynaście milionów ",IF(FU4=4,"czternaście milionów ",IF(FU4=5,"piętnaście milionów ",""))))))</f>
        <v/>
      </c>
      <c r="GB4" s="9" t="str">
        <f>IF(FU4=6,"szesnaście milionów ",IF(FU4=7,"siedemnaście milionów ",IF(FU4=8,"osiemnaście milionów ",IF(FU4=9,"dziewiętnaście milionów ",""))))</f>
        <v/>
      </c>
      <c r="GC4" s="2"/>
      <c r="GD4" s="9" t="str">
        <f>IF(FU3=1,IF(FW4,GA4,IF(FX4,GB4)),IF(FW4,FY4,IF(FX4,FZ4,"")))</f>
        <v/>
      </c>
    </row>
    <row r="5" spans="1:186" x14ac:dyDescent="0.35">
      <c r="A5" s="2">
        <f>INT(A$1/100000)-10*A4-100*A3</f>
        <v>0</v>
      </c>
      <c r="B5" s="2"/>
      <c r="C5" s="8">
        <f t="shared" si="0"/>
        <v>1</v>
      </c>
      <c r="D5" s="8">
        <f t="shared" si="1"/>
        <v>0</v>
      </c>
      <c r="E5" s="9" t="str">
        <f>IF(A5=0,"",IF(A5=1,"sto ",IF(A5=2,"dwieście ",IF(A5=3,"trzysta ",IF(A5=4,"czterysta ",IF(A5=5,"pięćset ",""))))))</f>
        <v/>
      </c>
      <c r="F5" s="9" t="str">
        <f>IF(A5=6,"sześćset ",IF(A5=7,"siedemset ",IF(A5=8,"osiemset ",IF(A5=9,"dziewięćset ",""))))</f>
        <v/>
      </c>
      <c r="G5" s="2"/>
      <c r="H5" s="2"/>
      <c r="I5" s="2"/>
      <c r="J5" s="9" t="str">
        <f>IF(C5,E5&amp;I5,IF(D5,F5&amp;I5,""))</f>
        <v/>
      </c>
      <c r="L5" s="2" t="e">
        <f>INT(L$1/100000)-10*L4-100*L3</f>
        <v>#REF!</v>
      </c>
      <c r="M5" s="2"/>
      <c r="N5" s="8" t="e">
        <f t="shared" si="2"/>
        <v>#REF!</v>
      </c>
      <c r="O5" s="8" t="e">
        <f t="shared" si="3"/>
        <v>#REF!</v>
      </c>
      <c r="P5" s="9" t="e">
        <f>IF(L5=0,"",IF(L5=1,"sto ",IF(L5=2,"dwieście ",IF(L5=3,"trzysta ",IF(L5=4,"czterysta ",IF(L5=5,"pięćset ",""))))))</f>
        <v>#REF!</v>
      </c>
      <c r="Q5" s="9" t="e">
        <f>IF(L5=6,"sześćset ",IF(L5=7,"siedemset ",IF(L5=8,"osiemset ",IF(L5=9,"dziewięćset ",""))))</f>
        <v>#REF!</v>
      </c>
      <c r="R5" s="2"/>
      <c r="S5" s="2"/>
      <c r="T5" s="2"/>
      <c r="U5" s="9" t="e">
        <f>IF(N5,P5&amp;T5,IF(O5,Q5&amp;T5,""))</f>
        <v>#REF!</v>
      </c>
      <c r="W5" s="2" t="e">
        <f>INT(W$1/100000)-10*W4-100*W3</f>
        <v>#REF!</v>
      </c>
      <c r="X5" s="2"/>
      <c r="Y5" s="8" t="e">
        <f t="shared" si="4"/>
        <v>#REF!</v>
      </c>
      <c r="Z5" s="8" t="e">
        <f t="shared" si="5"/>
        <v>#REF!</v>
      </c>
      <c r="AA5" s="9" t="e">
        <f>IF(W5=0,"",IF(W5=1,"sto ",IF(W5=2,"dwieście ",IF(W5=3,"trzysta ",IF(W5=4,"czterysta ",IF(W5=5,"pięćset ",""))))))</f>
        <v>#REF!</v>
      </c>
      <c r="AB5" s="9" t="e">
        <f>IF(W5=6,"sześćset ",IF(W5=7,"siedemset ",IF(W5=8,"osiemset ",IF(W5=9,"dziewięćset ",""))))</f>
        <v>#REF!</v>
      </c>
      <c r="AC5" s="2"/>
      <c r="AD5" s="2"/>
      <c r="AE5" s="2"/>
      <c r="AF5" s="9" t="e">
        <f>IF(Y5,AA5&amp;AE5,IF(Z5,AB5&amp;AE5,""))</f>
        <v>#REF!</v>
      </c>
      <c r="AH5" s="2" t="e">
        <f>INT(AH$1/100000)-10*AH4-100*AH3</f>
        <v>#REF!</v>
      </c>
      <c r="AI5" s="2"/>
      <c r="AJ5" s="8" t="e">
        <f t="shared" si="6"/>
        <v>#REF!</v>
      </c>
      <c r="AK5" s="8" t="e">
        <f t="shared" si="7"/>
        <v>#REF!</v>
      </c>
      <c r="AL5" s="9" t="e">
        <f>IF(AH5=0,"",IF(AH5=1,"sto ",IF(AH5=2,"dwieście ",IF(AH5=3,"trzysta ",IF(AH5=4,"czterysta ",IF(AH5=5,"pięćset ",""))))))</f>
        <v>#REF!</v>
      </c>
      <c r="AM5" s="9" t="e">
        <f>IF(AH5=6,"sześćset ",IF(AH5=7,"siedemset ",IF(AH5=8,"osiemset ",IF(AH5=9,"dziewięćset ",""))))</f>
        <v>#REF!</v>
      </c>
      <c r="AN5" s="2"/>
      <c r="AO5" s="2"/>
      <c r="AP5" s="2"/>
      <c r="AQ5" s="9" t="e">
        <f>IF(AJ5,AL5&amp;AP5,IF(AK5,AM5&amp;AP5,""))</f>
        <v>#REF!</v>
      </c>
      <c r="AS5" s="2">
        <f>INT(AS$1/100000)-10*AS4-100*AS3</f>
        <v>0</v>
      </c>
      <c r="AT5" s="2"/>
      <c r="AU5" s="8">
        <f t="shared" si="8"/>
        <v>1</v>
      </c>
      <c r="AV5" s="8">
        <f t="shared" si="9"/>
        <v>0</v>
      </c>
      <c r="AW5" s="9" t="str">
        <f>IF(AS5=0,"",IF(AS5=1,"sto ",IF(AS5=2,"dwieście ",IF(AS5=3,"trzysta ",IF(AS5=4,"czterysta ",IF(AS5=5,"pięćset ",""))))))</f>
        <v/>
      </c>
      <c r="AX5" s="9" t="str">
        <f>IF(AS5=6,"sześćset ",IF(AS5=7,"siedemset ",IF(AS5=8,"osiemset ",IF(AS5=9,"dziewięćset ",""))))</f>
        <v/>
      </c>
      <c r="AY5" s="2"/>
      <c r="AZ5" s="2"/>
      <c r="BA5" s="2"/>
      <c r="BB5" s="9" t="str">
        <f>IF(AU5,AW5&amp;BA5,IF(AV5,AX5&amp;BA5,""))</f>
        <v/>
      </c>
      <c r="BD5" s="2">
        <f>INT(BD$1/100000)-10*BD4-100*BD3</f>
        <v>0</v>
      </c>
      <c r="BE5" s="2"/>
      <c r="BF5" s="8">
        <f t="shared" si="10"/>
        <v>1</v>
      </c>
      <c r="BG5" s="8">
        <f t="shared" si="11"/>
        <v>0</v>
      </c>
      <c r="BH5" s="9" t="str">
        <f>IF(BD5=0,"",IF(BD5=1,"sto ",IF(BD5=2,"dwieście ",IF(BD5=3,"trzysta ",IF(BD5=4,"czterysta ",IF(BD5=5,"pięćset ",""))))))</f>
        <v/>
      </c>
      <c r="BI5" s="9" t="str">
        <f>IF(BD5=6,"sześćset ",IF(BD5=7,"siedemset ",IF(BD5=8,"osiemset ",IF(BD5=9,"dziewięćset ",""))))</f>
        <v/>
      </c>
      <c r="BJ5" s="2"/>
      <c r="BK5" s="2"/>
      <c r="BL5" s="2"/>
      <c r="BM5" s="9" t="str">
        <f>IF(BF5,BH5&amp;BL5,IF(BG5,BI5&amp;BL5,""))</f>
        <v/>
      </c>
      <c r="BO5" s="2">
        <f>INT(BO$1/100000)-10*BO4-100*BO3</f>
        <v>0</v>
      </c>
      <c r="BP5" s="2"/>
      <c r="BQ5" s="8">
        <f t="shared" si="12"/>
        <v>1</v>
      </c>
      <c r="BR5" s="8">
        <f t="shared" si="13"/>
        <v>0</v>
      </c>
      <c r="BS5" s="9" t="str">
        <f>IF(BO5=0,"",IF(BO5=1,"sto ",IF(BO5=2,"dwieście ",IF(BO5=3,"trzysta ",IF(BO5=4,"czterysta ",IF(BO5=5,"pięćset ",""))))))</f>
        <v/>
      </c>
      <c r="BT5" s="9" t="str">
        <f>IF(BO5=6,"sześćset ",IF(BO5=7,"siedemset ",IF(BO5=8,"osiemset ",IF(BO5=9,"dziewięćset ",""))))</f>
        <v/>
      </c>
      <c r="BU5" s="2"/>
      <c r="BV5" s="2"/>
      <c r="BW5" s="2"/>
      <c r="BX5" s="9" t="str">
        <f>IF(BQ5,BS5&amp;BW5,IF(BR5,BT5&amp;BW5,""))</f>
        <v/>
      </c>
      <c r="BZ5" s="2">
        <f>INT(BZ$1/100000)-10*BZ4-100*BZ3</f>
        <v>0</v>
      </c>
      <c r="CA5" s="2"/>
      <c r="CB5" s="8">
        <f t="shared" si="14"/>
        <v>1</v>
      </c>
      <c r="CC5" s="8">
        <f t="shared" si="15"/>
        <v>0</v>
      </c>
      <c r="CD5" s="9" t="str">
        <f>IF(BZ5=0,"",IF(BZ5=1,"sto ",IF(BZ5=2,"dwieście ",IF(BZ5=3,"trzysta ",IF(BZ5=4,"czterysta ",IF(BZ5=5,"pięćset ",""))))))</f>
        <v/>
      </c>
      <c r="CE5" s="9" t="str">
        <f>IF(BZ5=6,"sześćset ",IF(BZ5=7,"siedemset ",IF(BZ5=8,"osiemset ",IF(BZ5=9,"dziewięćset ",""))))</f>
        <v/>
      </c>
      <c r="CF5" s="2"/>
      <c r="CG5" s="2"/>
      <c r="CH5" s="2"/>
      <c r="CI5" s="9" t="str">
        <f>IF(CB5,CD5&amp;CH5,IF(CC5,CE5&amp;CH5,""))</f>
        <v/>
      </c>
      <c r="CK5" s="2">
        <f>INT(CK$1/100000)-10*CK4-100*CK3</f>
        <v>0</v>
      </c>
      <c r="CL5" s="2"/>
      <c r="CM5" s="8">
        <f t="shared" si="16"/>
        <v>1</v>
      </c>
      <c r="CN5" s="8">
        <f t="shared" si="17"/>
        <v>0</v>
      </c>
      <c r="CO5" s="9" t="str">
        <f>IF(CK5=0,"",IF(CK5=1,"sto ",IF(CK5=2,"dwieście ",IF(CK5=3,"trzysta ",IF(CK5=4,"czterysta ",IF(CK5=5,"pięćset ",""))))))</f>
        <v/>
      </c>
      <c r="CP5" s="9" t="str">
        <f>IF(CK5=6,"sześćset ",IF(CK5=7,"siedemset ",IF(CK5=8,"osiemset ",IF(CK5=9,"dziewięćset ",""))))</f>
        <v/>
      </c>
      <c r="CQ5" s="2"/>
      <c r="CR5" s="2"/>
      <c r="CS5" s="2"/>
      <c r="CT5" s="9" t="str">
        <f>IF(CM5,CO5&amp;CS5,IF(CN5,CP5&amp;CS5,""))</f>
        <v/>
      </c>
      <c r="CV5" s="2">
        <f>INT(CV$1/100000)-10*CV4-100*CV3</f>
        <v>0</v>
      </c>
      <c r="CW5" s="2"/>
      <c r="CX5" s="8">
        <f t="shared" si="18"/>
        <v>1</v>
      </c>
      <c r="CY5" s="8">
        <f t="shared" si="19"/>
        <v>0</v>
      </c>
      <c r="CZ5" s="9" t="str">
        <f>IF(CV5=0,"",IF(CV5=1,"sto ",IF(CV5=2,"dwieście ",IF(CV5=3,"trzysta ",IF(CV5=4,"czterysta ",IF(CV5=5,"pięćset ",""))))))</f>
        <v/>
      </c>
      <c r="DA5" s="9" t="str">
        <f>IF(CV5=6,"sześćset ",IF(CV5=7,"siedemset ",IF(CV5=8,"osiemset ",IF(CV5=9,"dziewięćset ",""))))</f>
        <v/>
      </c>
      <c r="DB5" s="2"/>
      <c r="DC5" s="2"/>
      <c r="DD5" s="2"/>
      <c r="DE5" s="9" t="str">
        <f>IF(CX5,CZ5&amp;DD5,IF(CY5,DA5&amp;DD5,""))</f>
        <v/>
      </c>
      <c r="DG5" s="2">
        <f>INT(DG$1/100000)-10*DG4-100*DG3</f>
        <v>0</v>
      </c>
      <c r="DH5" s="2"/>
      <c r="DI5" s="8">
        <f t="shared" si="20"/>
        <v>1</v>
      </c>
      <c r="DJ5" s="8">
        <f t="shared" si="21"/>
        <v>0</v>
      </c>
      <c r="DK5" s="9" t="str">
        <f>IF(DG5=0,"",IF(DG5=1,"sto ",IF(DG5=2,"dwieście ",IF(DG5=3,"trzysta ",IF(DG5=4,"czterysta ",IF(DG5=5,"pięćset ",""))))))</f>
        <v/>
      </c>
      <c r="DL5" s="9" t="str">
        <f>IF(DG5=6,"sześćset ",IF(DG5=7,"siedemset ",IF(DG5=8,"osiemset ",IF(DG5=9,"dziewięćset ",""))))</f>
        <v/>
      </c>
      <c r="DM5" s="2"/>
      <c r="DN5" s="2"/>
      <c r="DO5" s="2"/>
      <c r="DP5" s="9" t="str">
        <f>IF(DI5,DK5&amp;DO5,IF(DJ5,DL5&amp;DO5,""))</f>
        <v/>
      </c>
      <c r="DR5" s="2">
        <f>INT(DR$1/100000)-10*DR4-100*DR3</f>
        <v>0</v>
      </c>
      <c r="DS5" s="2"/>
      <c r="DT5" s="8">
        <f t="shared" si="22"/>
        <v>1</v>
      </c>
      <c r="DU5" s="8">
        <f t="shared" si="23"/>
        <v>0</v>
      </c>
      <c r="DV5" s="9" t="str">
        <f>IF(DR5=0,"",IF(DR5=1,"sto ",IF(DR5=2,"dwieście ",IF(DR5=3,"trzysta ",IF(DR5=4,"czterysta ",IF(DR5=5,"pięćset ",""))))))</f>
        <v/>
      </c>
      <c r="DW5" s="9" t="str">
        <f>IF(DR5=6,"sześćset ",IF(DR5=7,"siedemset ",IF(DR5=8,"osiemset ",IF(DR5=9,"dziewięćset ",""))))</f>
        <v/>
      </c>
      <c r="DX5" s="2"/>
      <c r="DY5" s="2"/>
      <c r="DZ5" s="2"/>
      <c r="EA5" s="9" t="str">
        <f>IF(DT5,DV5&amp;DZ5,IF(DU5,DW5&amp;DZ5,""))</f>
        <v/>
      </c>
      <c r="EC5" s="2">
        <f>INT(EC$1/100000)-10*EC4-100*EC3</f>
        <v>0</v>
      </c>
      <c r="ED5" s="2"/>
      <c r="EE5" s="8">
        <f t="shared" si="24"/>
        <v>1</v>
      </c>
      <c r="EF5" s="8">
        <f t="shared" si="25"/>
        <v>0</v>
      </c>
      <c r="EG5" s="9" t="str">
        <f>IF(EC5=0,"",IF(EC5=1,"sto ",IF(EC5=2,"dwieście ",IF(EC5=3,"trzysta ",IF(EC5=4,"czterysta ",IF(EC5=5,"pięćset ",""))))))</f>
        <v/>
      </c>
      <c r="EH5" s="9" t="str">
        <f>IF(EC5=6,"sześćset ",IF(EC5=7,"siedemset ",IF(EC5=8,"osiemset ",IF(EC5=9,"dziewięćset ",""))))</f>
        <v/>
      </c>
      <c r="EI5" s="2"/>
      <c r="EJ5" s="2"/>
      <c r="EK5" s="2"/>
      <c r="EL5" s="9" t="str">
        <f>IF(EE5,EG5&amp;EK5,IF(EF5,EH5&amp;EK5,""))</f>
        <v/>
      </c>
      <c r="EN5" s="2">
        <f>INT(EN$1/100000)-10*EN4-100*EN3</f>
        <v>0</v>
      </c>
      <c r="EO5" s="2"/>
      <c r="EP5" s="8">
        <f t="shared" si="26"/>
        <v>1</v>
      </c>
      <c r="EQ5" s="8">
        <f t="shared" si="27"/>
        <v>0</v>
      </c>
      <c r="ER5" s="9" t="str">
        <f>IF(EN5=0,"",IF(EN5=1,"sto ",IF(EN5=2,"dwieście ",IF(EN5=3,"trzysta ",IF(EN5=4,"czterysta ",IF(EN5=5,"pięćset ",""))))))</f>
        <v/>
      </c>
      <c r="ES5" s="9" t="str">
        <f>IF(EN5=6,"sześćset ",IF(EN5=7,"siedemset ",IF(EN5=8,"osiemset ",IF(EN5=9,"dziewięćset ",""))))</f>
        <v/>
      </c>
      <c r="ET5" s="2"/>
      <c r="EU5" s="2"/>
      <c r="EV5" s="2"/>
      <c r="EW5" s="9" t="str">
        <f>IF(EP5,ER5&amp;EV5,IF(EQ5,ES5&amp;EV5,""))</f>
        <v/>
      </c>
      <c r="EY5" s="2">
        <f>INT(EY$1/100000)-10*EY4-100*EY3</f>
        <v>0</v>
      </c>
      <c r="EZ5" s="2"/>
      <c r="FA5" s="8">
        <f t="shared" si="28"/>
        <v>1</v>
      </c>
      <c r="FB5" s="8">
        <f t="shared" si="29"/>
        <v>0</v>
      </c>
      <c r="FC5" s="9" t="str">
        <f>IF(EY5=0,"",IF(EY5=1,"sto ",IF(EY5=2,"dwieście ",IF(EY5=3,"trzysta ",IF(EY5=4,"czterysta ",IF(EY5=5,"pięćset ",""))))))</f>
        <v/>
      </c>
      <c r="FD5" s="9" t="str">
        <f>IF(EY5=6,"sześćset ",IF(EY5=7,"siedemset ",IF(EY5=8,"osiemset ",IF(EY5=9,"dziewięćset ",""))))</f>
        <v/>
      </c>
      <c r="FE5" s="2"/>
      <c r="FF5" s="2"/>
      <c r="FG5" s="2"/>
      <c r="FH5" s="9" t="str">
        <f>IF(FA5,FC5&amp;FG5,IF(FB5,FD5&amp;FG5,""))</f>
        <v/>
      </c>
      <c r="FJ5" s="2">
        <f>INT(FJ$1/100000)-10*FJ4-100*FJ3</f>
        <v>0</v>
      </c>
      <c r="FK5" s="2"/>
      <c r="FL5" s="8">
        <f t="shared" si="30"/>
        <v>1</v>
      </c>
      <c r="FM5" s="8">
        <f t="shared" si="31"/>
        <v>0</v>
      </c>
      <c r="FN5" s="9" t="str">
        <f>IF(FJ5=0,"",IF(FJ5=1,"sto ",IF(FJ5=2,"dwieście ",IF(FJ5=3,"trzysta ",IF(FJ5=4,"czterysta ",IF(FJ5=5,"pięćset ",""))))))</f>
        <v/>
      </c>
      <c r="FO5" s="9" t="str">
        <f>IF(FJ5=6,"sześćset ",IF(FJ5=7,"siedemset ",IF(FJ5=8,"osiemset ",IF(FJ5=9,"dziewięćset ",""))))</f>
        <v/>
      </c>
      <c r="FP5" s="2"/>
      <c r="FQ5" s="2"/>
      <c r="FR5" s="2"/>
      <c r="FS5" s="9" t="str">
        <f>IF(FL5,FN5&amp;FR5,IF(FM5,FO5&amp;FR5,""))</f>
        <v/>
      </c>
      <c r="FU5" s="2">
        <f>INT(FU$1/100000)-10*FU4-100*FU3</f>
        <v>0</v>
      </c>
      <c r="FV5" s="2"/>
      <c r="FW5" s="8">
        <f t="shared" si="32"/>
        <v>1</v>
      </c>
      <c r="FX5" s="8">
        <f t="shared" si="33"/>
        <v>0</v>
      </c>
      <c r="FY5" s="9" t="str">
        <f>IF(FU5=0,"",IF(FU5=1,"sto ",IF(FU5=2,"dwieście ",IF(FU5=3,"trzysta ",IF(FU5=4,"czterysta ",IF(FU5=5,"pięćset ",""))))))</f>
        <v/>
      </c>
      <c r="FZ5" s="9" t="str">
        <f>IF(FU5=6,"sześćset ",IF(FU5=7,"siedemset ",IF(FU5=8,"osiemset ",IF(FU5=9,"dziewięćset ",""))))</f>
        <v/>
      </c>
      <c r="GA5" s="2"/>
      <c r="GB5" s="2"/>
      <c r="GC5" s="2"/>
      <c r="GD5" s="9" t="str">
        <f>IF(FW5,FY5&amp;GC5,IF(FX5,FZ5&amp;GC5,""))</f>
        <v/>
      </c>
    </row>
    <row r="6" spans="1:186" x14ac:dyDescent="0.35">
      <c r="A6" s="2">
        <f>INT(A$1/10000)-10*A5-100*A4-1000*A3</f>
        <v>0</v>
      </c>
      <c r="B6" s="2"/>
      <c r="C6" s="8">
        <f t="shared" si="0"/>
        <v>1</v>
      </c>
      <c r="D6" s="8">
        <f t="shared" si="1"/>
        <v>0</v>
      </c>
      <c r="E6" s="9" t="str">
        <f>IF(A6=0,"",IF(A6=1,IF(A7=0,"dziesięć tysięcy ",""),IF(A6=2,"dwadzieścia ",IF(A6=3,"trzydzieści ",IF(A6=4,"czterdzieści ",IF(A6=5,"pięćdziesiąt ",""))))))</f>
        <v/>
      </c>
      <c r="F6" s="9" t="str">
        <f>IF(A6=6,"sześćdziesiąt ",IF(A6=7,"siedemdziesiąt ",IF(A6=8,"osiemdziesiąt ",IF(A6=9,"dziewięćdziesiąt ",""))))</f>
        <v/>
      </c>
      <c r="G6" s="2"/>
      <c r="H6" s="2"/>
      <c r="I6" s="2"/>
      <c r="J6" s="9" t="str">
        <f>IF(C6,E6&amp;I6,IF(D6,F6&amp;I6,""))</f>
        <v/>
      </c>
      <c r="L6" s="2" t="e">
        <f>INT(L$1/10000)-10*L5-100*L4-1000*L3</f>
        <v>#REF!</v>
      </c>
      <c r="M6" s="2"/>
      <c r="N6" s="8" t="e">
        <f t="shared" si="2"/>
        <v>#REF!</v>
      </c>
      <c r="O6" s="8" t="e">
        <f t="shared" si="3"/>
        <v>#REF!</v>
      </c>
      <c r="P6" s="9" t="e">
        <f>IF(L6=0,"",IF(L6=1,IF(L7=0,"dziesięć tysięcy ",""),IF(L6=2,"dwadzieścia ",IF(L6=3,"trzydzieści ",IF(L6=4,"czterdzieści ",IF(L6=5,"pięćdziesiąt ",""))))))</f>
        <v>#REF!</v>
      </c>
      <c r="Q6" s="9" t="e">
        <f>IF(L6=6,"sześćdziesiąt ",IF(L6=7,"siedemdziesiąt ",IF(L6=8,"osiemdziesiąt ",IF(L6=9,"dziewięćdziesiąt ",""))))</f>
        <v>#REF!</v>
      </c>
      <c r="R6" s="2"/>
      <c r="S6" s="2"/>
      <c r="T6" s="2"/>
      <c r="U6" s="9" t="e">
        <f>IF(N6,P6&amp;T6,IF(O6,Q6&amp;T6,""))</f>
        <v>#REF!</v>
      </c>
      <c r="W6" s="2" t="e">
        <f>INT(W$1/10000)-10*W5-100*W4-1000*W3</f>
        <v>#REF!</v>
      </c>
      <c r="X6" s="2"/>
      <c r="Y6" s="8" t="e">
        <f t="shared" si="4"/>
        <v>#REF!</v>
      </c>
      <c r="Z6" s="8" t="e">
        <f t="shared" si="5"/>
        <v>#REF!</v>
      </c>
      <c r="AA6" s="9" t="e">
        <f>IF(W6=0,"",IF(W6=1,IF(W7=0,"dziesięć tysięcy ",""),IF(W6=2,"dwadzieścia ",IF(W6=3,"trzydzieści ",IF(W6=4,"czterdzieści ",IF(W6=5,"pięćdziesiąt ",""))))))</f>
        <v>#REF!</v>
      </c>
      <c r="AB6" s="9" t="e">
        <f>IF(W6=6,"sześćdziesiąt ",IF(W6=7,"siedemdziesiąt ",IF(W6=8,"osiemdziesiąt ",IF(W6=9,"dziewięćdziesiąt ",""))))</f>
        <v>#REF!</v>
      </c>
      <c r="AC6" s="2"/>
      <c r="AD6" s="2"/>
      <c r="AE6" s="2"/>
      <c r="AF6" s="9" t="e">
        <f>IF(Y6,AA6&amp;AE6,IF(Z6,AB6&amp;AE6,""))</f>
        <v>#REF!</v>
      </c>
      <c r="AH6" s="2" t="e">
        <f>INT(AH$1/10000)-10*AH5-100*AH4-1000*AH3</f>
        <v>#REF!</v>
      </c>
      <c r="AI6" s="2"/>
      <c r="AJ6" s="8" t="e">
        <f t="shared" si="6"/>
        <v>#REF!</v>
      </c>
      <c r="AK6" s="8" t="e">
        <f t="shared" si="7"/>
        <v>#REF!</v>
      </c>
      <c r="AL6" s="9" t="e">
        <f>IF(AH6=0,"",IF(AH6=1,IF(AH7=0,"dziesięć tysięcy ",""),IF(AH6=2,"dwadzieścia ",IF(AH6=3,"trzydzieści ",IF(AH6=4,"czterdzieści ",IF(AH6=5,"pięćdziesiąt ",""))))))</f>
        <v>#REF!</v>
      </c>
      <c r="AM6" s="9" t="e">
        <f>IF(AH6=6,"sześćdziesiąt ",IF(AH6=7,"siedemdziesiąt ",IF(AH6=8,"osiemdziesiąt ",IF(AH6=9,"dziewięćdziesiąt ",""))))</f>
        <v>#REF!</v>
      </c>
      <c r="AN6" s="2"/>
      <c r="AO6" s="2"/>
      <c r="AP6" s="2"/>
      <c r="AQ6" s="9" t="e">
        <f>IF(AJ6,AL6&amp;AP6,IF(AK6,AM6&amp;AP6,""))</f>
        <v>#REF!</v>
      </c>
      <c r="AS6" s="2">
        <f>INT(AS$1/10000)-10*AS5-100*AS4-1000*AS3</f>
        <v>0</v>
      </c>
      <c r="AT6" s="2"/>
      <c r="AU6" s="8">
        <f t="shared" si="8"/>
        <v>1</v>
      </c>
      <c r="AV6" s="8">
        <f t="shared" si="9"/>
        <v>0</v>
      </c>
      <c r="AW6" s="9" t="str">
        <f>IF(AS6=0,"",IF(AS6=1,IF(AS7=0,"dziesięć tysięcy ",""),IF(AS6=2,"dwadzieścia ",IF(AS6=3,"trzydzieści ",IF(AS6=4,"czterdzieści ",IF(AS6=5,"pięćdziesiąt ",""))))))</f>
        <v/>
      </c>
      <c r="AX6" s="9" t="str">
        <f>IF(AS6=6,"sześćdziesiąt ",IF(AS6=7,"siedemdziesiąt ",IF(AS6=8,"osiemdziesiąt ",IF(AS6=9,"dziewięćdziesiąt ",""))))</f>
        <v/>
      </c>
      <c r="AY6" s="2"/>
      <c r="AZ6" s="2"/>
      <c r="BA6" s="2"/>
      <c r="BB6" s="9" t="str">
        <f>IF(AU6,AW6&amp;BA6,IF(AV6,AX6&amp;BA6,""))</f>
        <v/>
      </c>
      <c r="BD6" s="2">
        <f>INT(BD$1/10000)-10*BD5-100*BD4-1000*BD3</f>
        <v>0</v>
      </c>
      <c r="BE6" s="2"/>
      <c r="BF6" s="8">
        <f t="shared" si="10"/>
        <v>1</v>
      </c>
      <c r="BG6" s="8">
        <f t="shared" si="11"/>
        <v>0</v>
      </c>
      <c r="BH6" s="9" t="str">
        <f>IF(BD6=0,"",IF(BD6=1,IF(BD7=0,"dziesięć tysięcy ",""),IF(BD6=2,"dwadzieścia ",IF(BD6=3,"trzydzieści ",IF(BD6=4,"czterdzieści ",IF(BD6=5,"pięćdziesiąt ",""))))))</f>
        <v/>
      </c>
      <c r="BI6" s="9" t="str">
        <f>IF(BD6=6,"sześćdziesiąt ",IF(BD6=7,"siedemdziesiąt ",IF(BD6=8,"osiemdziesiąt ",IF(BD6=9,"dziewięćdziesiąt ",""))))</f>
        <v/>
      </c>
      <c r="BJ6" s="2"/>
      <c r="BK6" s="2"/>
      <c r="BL6" s="2"/>
      <c r="BM6" s="9" t="str">
        <f>IF(BF6,BH6&amp;BL6,IF(BG6,BI6&amp;BL6,""))</f>
        <v/>
      </c>
      <c r="BO6" s="2">
        <f>INT(BO$1/10000)-10*BO5-100*BO4-1000*BO3</f>
        <v>0</v>
      </c>
      <c r="BP6" s="2"/>
      <c r="BQ6" s="8">
        <f t="shared" si="12"/>
        <v>1</v>
      </c>
      <c r="BR6" s="8">
        <f t="shared" si="13"/>
        <v>0</v>
      </c>
      <c r="BS6" s="9" t="str">
        <f>IF(BO6=0,"",IF(BO6=1,IF(BO7=0,"dziesięć tysięcy ",""),IF(BO6=2,"dwadzieścia ",IF(BO6=3,"trzydzieści ",IF(BO6=4,"czterdzieści ",IF(BO6=5,"pięćdziesiąt ",""))))))</f>
        <v/>
      </c>
      <c r="BT6" s="9" t="str">
        <f>IF(BO6=6,"sześćdziesiąt ",IF(BO6=7,"siedemdziesiąt ",IF(BO6=8,"osiemdziesiąt ",IF(BO6=9,"dziewięćdziesiąt ",""))))</f>
        <v/>
      </c>
      <c r="BU6" s="2"/>
      <c r="BV6" s="2"/>
      <c r="BW6" s="2"/>
      <c r="BX6" s="9" t="str">
        <f>IF(BQ6,BS6&amp;BW6,IF(BR6,BT6&amp;BW6,""))</f>
        <v/>
      </c>
      <c r="BZ6" s="2">
        <f>INT(BZ$1/10000)-10*BZ5-100*BZ4-1000*BZ3</f>
        <v>0</v>
      </c>
      <c r="CA6" s="2"/>
      <c r="CB6" s="8">
        <f t="shared" si="14"/>
        <v>1</v>
      </c>
      <c r="CC6" s="8">
        <f t="shared" si="15"/>
        <v>0</v>
      </c>
      <c r="CD6" s="9" t="str">
        <f>IF(BZ6=0,"",IF(BZ6=1,IF(BZ7=0,"dziesięć tysięcy ",""),IF(BZ6=2,"dwadzieścia ",IF(BZ6=3,"trzydzieści ",IF(BZ6=4,"czterdzieści ",IF(BZ6=5,"pięćdziesiąt ",""))))))</f>
        <v/>
      </c>
      <c r="CE6" s="9" t="str">
        <f>IF(BZ6=6,"sześćdziesiąt ",IF(BZ6=7,"siedemdziesiąt ",IF(BZ6=8,"osiemdziesiąt ",IF(BZ6=9,"dziewięćdziesiąt ",""))))</f>
        <v/>
      </c>
      <c r="CF6" s="2"/>
      <c r="CG6" s="2"/>
      <c r="CH6" s="2"/>
      <c r="CI6" s="9" t="str">
        <f>IF(CB6,CD6&amp;CH6,IF(CC6,CE6&amp;CH6,""))</f>
        <v/>
      </c>
      <c r="CK6" s="2">
        <f>INT(CK$1/10000)-10*CK5-100*CK4-1000*CK3</f>
        <v>0</v>
      </c>
      <c r="CL6" s="2"/>
      <c r="CM6" s="8">
        <f t="shared" si="16"/>
        <v>1</v>
      </c>
      <c r="CN6" s="8">
        <f t="shared" si="17"/>
        <v>0</v>
      </c>
      <c r="CO6" s="9" t="str">
        <f>IF(CK6=0,"",IF(CK6=1,IF(CK7=0,"dziesięć tysięcy ",""),IF(CK6=2,"dwadzieścia ",IF(CK6=3,"trzydzieści ",IF(CK6=4,"czterdzieści ",IF(CK6=5,"pięćdziesiąt ",""))))))</f>
        <v/>
      </c>
      <c r="CP6" s="9" t="str">
        <f>IF(CK6=6,"sześćdziesiąt ",IF(CK6=7,"siedemdziesiąt ",IF(CK6=8,"osiemdziesiąt ",IF(CK6=9,"dziewięćdziesiąt ",""))))</f>
        <v/>
      </c>
      <c r="CQ6" s="2"/>
      <c r="CR6" s="2"/>
      <c r="CS6" s="2"/>
      <c r="CT6" s="9" t="str">
        <f>IF(CM6,CO6&amp;CS6,IF(CN6,CP6&amp;CS6,""))</f>
        <v/>
      </c>
      <c r="CV6" s="2">
        <f>INT(CV$1/10000)-10*CV5-100*CV4-1000*CV3</f>
        <v>0</v>
      </c>
      <c r="CW6" s="2"/>
      <c r="CX6" s="8">
        <f t="shared" si="18"/>
        <v>1</v>
      </c>
      <c r="CY6" s="8">
        <f t="shared" si="19"/>
        <v>0</v>
      </c>
      <c r="CZ6" s="9" t="str">
        <f>IF(CV6=0,"",IF(CV6=1,IF(CV7=0,"dziesięć tysięcy ",""),IF(CV6=2,"dwadzieścia ",IF(CV6=3,"trzydzieści ",IF(CV6=4,"czterdzieści ",IF(CV6=5,"pięćdziesiąt ",""))))))</f>
        <v/>
      </c>
      <c r="DA6" s="9" t="str">
        <f>IF(CV6=6,"sześćdziesiąt ",IF(CV6=7,"siedemdziesiąt ",IF(CV6=8,"osiemdziesiąt ",IF(CV6=9,"dziewięćdziesiąt ",""))))</f>
        <v/>
      </c>
      <c r="DB6" s="2"/>
      <c r="DC6" s="2"/>
      <c r="DD6" s="2"/>
      <c r="DE6" s="9" t="str">
        <f>IF(CX6,CZ6&amp;DD6,IF(CY6,DA6&amp;DD6,""))</f>
        <v/>
      </c>
      <c r="DG6" s="2">
        <f>INT(DG$1/10000)-10*DG5-100*DG4-1000*DG3</f>
        <v>0</v>
      </c>
      <c r="DH6" s="2"/>
      <c r="DI6" s="8">
        <f t="shared" si="20"/>
        <v>1</v>
      </c>
      <c r="DJ6" s="8">
        <f t="shared" si="21"/>
        <v>0</v>
      </c>
      <c r="DK6" s="9" t="str">
        <f>IF(DG6=0,"",IF(DG6=1,IF(DG7=0,"dziesięć tysięcy ",""),IF(DG6=2,"dwadzieścia ",IF(DG6=3,"trzydzieści ",IF(DG6=4,"czterdzieści ",IF(DG6=5,"pięćdziesiąt ",""))))))</f>
        <v/>
      </c>
      <c r="DL6" s="9" t="str">
        <f>IF(DG6=6,"sześćdziesiąt ",IF(DG6=7,"siedemdziesiąt ",IF(DG6=8,"osiemdziesiąt ",IF(DG6=9,"dziewięćdziesiąt ",""))))</f>
        <v/>
      </c>
      <c r="DM6" s="2"/>
      <c r="DN6" s="2"/>
      <c r="DO6" s="2"/>
      <c r="DP6" s="9" t="str">
        <f>IF(DI6,DK6&amp;DO6,IF(DJ6,DL6&amp;DO6,""))</f>
        <v/>
      </c>
      <c r="DR6" s="2">
        <f>INT(DR$1/10000)-10*DR5-100*DR4-1000*DR3</f>
        <v>0</v>
      </c>
      <c r="DS6" s="2"/>
      <c r="DT6" s="8">
        <f t="shared" si="22"/>
        <v>1</v>
      </c>
      <c r="DU6" s="8">
        <f t="shared" si="23"/>
        <v>0</v>
      </c>
      <c r="DV6" s="9" t="str">
        <f>IF(DR6=0,"",IF(DR6=1,IF(DR7=0,"dziesięć tysięcy ",""),IF(DR6=2,"dwadzieścia ",IF(DR6=3,"trzydzieści ",IF(DR6=4,"czterdzieści ",IF(DR6=5,"pięćdziesiąt ",""))))))</f>
        <v/>
      </c>
      <c r="DW6" s="9" t="str">
        <f>IF(DR6=6,"sześćdziesiąt ",IF(DR6=7,"siedemdziesiąt ",IF(DR6=8,"osiemdziesiąt ",IF(DR6=9,"dziewięćdziesiąt ",""))))</f>
        <v/>
      </c>
      <c r="DX6" s="2"/>
      <c r="DY6" s="2"/>
      <c r="DZ6" s="2"/>
      <c r="EA6" s="9" t="str">
        <f>IF(DT6,DV6&amp;DZ6,IF(DU6,DW6&amp;DZ6,""))</f>
        <v/>
      </c>
      <c r="EC6" s="2">
        <f>INT(EC$1/10000)-10*EC5-100*EC4-1000*EC3</f>
        <v>0</v>
      </c>
      <c r="ED6" s="2"/>
      <c r="EE6" s="8">
        <f t="shared" si="24"/>
        <v>1</v>
      </c>
      <c r="EF6" s="8">
        <f t="shared" si="25"/>
        <v>0</v>
      </c>
      <c r="EG6" s="9" t="str">
        <f>IF(EC6=0,"",IF(EC6=1,IF(EC7=0,"dziesięć tysięcy ",""),IF(EC6=2,"dwadzieścia ",IF(EC6=3,"trzydzieści ",IF(EC6=4,"czterdzieści ",IF(EC6=5,"pięćdziesiąt ",""))))))</f>
        <v/>
      </c>
      <c r="EH6" s="9" t="str">
        <f>IF(EC6=6,"sześćdziesiąt ",IF(EC6=7,"siedemdziesiąt ",IF(EC6=8,"osiemdziesiąt ",IF(EC6=9,"dziewięćdziesiąt ",""))))</f>
        <v/>
      </c>
      <c r="EI6" s="2"/>
      <c r="EJ6" s="2"/>
      <c r="EK6" s="2"/>
      <c r="EL6" s="9" t="str">
        <f>IF(EE6,EG6&amp;EK6,IF(EF6,EH6&amp;EK6,""))</f>
        <v/>
      </c>
      <c r="EN6" s="2">
        <f>INT(EN$1/10000)-10*EN5-100*EN4-1000*EN3</f>
        <v>0</v>
      </c>
      <c r="EO6" s="2"/>
      <c r="EP6" s="8">
        <f t="shared" si="26"/>
        <v>1</v>
      </c>
      <c r="EQ6" s="8">
        <f t="shared" si="27"/>
        <v>0</v>
      </c>
      <c r="ER6" s="9" t="str">
        <f>IF(EN6=0,"",IF(EN6=1,IF(EN7=0,"dziesięć tysięcy ",""),IF(EN6=2,"dwadzieścia ",IF(EN6=3,"trzydzieści ",IF(EN6=4,"czterdzieści ",IF(EN6=5,"pięćdziesiąt ",""))))))</f>
        <v/>
      </c>
      <c r="ES6" s="9" t="str">
        <f>IF(EN6=6,"sześćdziesiąt ",IF(EN6=7,"siedemdziesiąt ",IF(EN6=8,"osiemdziesiąt ",IF(EN6=9,"dziewięćdziesiąt ",""))))</f>
        <v/>
      </c>
      <c r="ET6" s="2"/>
      <c r="EU6" s="2"/>
      <c r="EV6" s="2"/>
      <c r="EW6" s="9" t="str">
        <f>IF(EP6,ER6&amp;EV6,IF(EQ6,ES6&amp;EV6,""))</f>
        <v/>
      </c>
      <c r="EY6" s="2">
        <f>INT(EY$1/10000)-10*EY5-100*EY4-1000*EY3</f>
        <v>0</v>
      </c>
      <c r="EZ6" s="2"/>
      <c r="FA6" s="8">
        <f t="shared" si="28"/>
        <v>1</v>
      </c>
      <c r="FB6" s="8">
        <f t="shared" si="29"/>
        <v>0</v>
      </c>
      <c r="FC6" s="9" t="str">
        <f>IF(EY6=0,"",IF(EY6=1,IF(EY7=0,"dziesięć tysięcy ",""),IF(EY6=2,"dwadzieścia ",IF(EY6=3,"trzydzieści ",IF(EY6=4,"czterdzieści ",IF(EY6=5,"pięćdziesiąt ",""))))))</f>
        <v/>
      </c>
      <c r="FD6" s="9" t="str">
        <f>IF(EY6=6,"sześćdziesiąt ",IF(EY6=7,"siedemdziesiąt ",IF(EY6=8,"osiemdziesiąt ",IF(EY6=9,"dziewięćdziesiąt ",""))))</f>
        <v/>
      </c>
      <c r="FE6" s="2"/>
      <c r="FF6" s="2"/>
      <c r="FG6" s="2"/>
      <c r="FH6" s="9" t="str">
        <f>IF(FA6,FC6&amp;FG6,IF(FB6,FD6&amp;FG6,""))</f>
        <v/>
      </c>
      <c r="FJ6" s="2">
        <f>INT(FJ$1/10000)-10*FJ5-100*FJ4-1000*FJ3</f>
        <v>0</v>
      </c>
      <c r="FK6" s="2"/>
      <c r="FL6" s="8">
        <f t="shared" si="30"/>
        <v>1</v>
      </c>
      <c r="FM6" s="8">
        <f t="shared" si="31"/>
        <v>0</v>
      </c>
      <c r="FN6" s="9" t="str">
        <f>IF(FJ6=0,"",IF(FJ6=1,IF(FJ7=0,"dziesięć tysięcy ",""),IF(FJ6=2,"dwadzieścia ",IF(FJ6=3,"trzydzieści ",IF(FJ6=4,"czterdzieści ",IF(FJ6=5,"pięćdziesiąt ",""))))))</f>
        <v/>
      </c>
      <c r="FO6" s="9" t="str">
        <f>IF(FJ6=6,"sześćdziesiąt ",IF(FJ6=7,"siedemdziesiąt ",IF(FJ6=8,"osiemdziesiąt ",IF(FJ6=9,"dziewięćdziesiąt ",""))))</f>
        <v/>
      </c>
      <c r="FP6" s="2"/>
      <c r="FQ6" s="2"/>
      <c r="FR6" s="2"/>
      <c r="FS6" s="9" t="str">
        <f>IF(FL6,FN6&amp;FR6,IF(FM6,FO6&amp;FR6,""))</f>
        <v/>
      </c>
      <c r="FU6" s="2">
        <f>INT(FU$1/10000)-10*FU5-100*FU4-1000*FU3</f>
        <v>0</v>
      </c>
      <c r="FV6" s="2"/>
      <c r="FW6" s="8">
        <f t="shared" si="32"/>
        <v>1</v>
      </c>
      <c r="FX6" s="8">
        <f t="shared" si="33"/>
        <v>0</v>
      </c>
      <c r="FY6" s="9" t="str">
        <f>IF(FU6=0,"",IF(FU6=1,IF(FU7=0,"dziesięć tysięcy ",""),IF(FU6=2,"dwadzieścia ",IF(FU6=3,"trzydzieści ",IF(FU6=4,"czterdzieści ",IF(FU6=5,"pięćdziesiąt ",""))))))</f>
        <v/>
      </c>
      <c r="FZ6" s="9" t="str">
        <f>IF(FU6=6,"sześćdziesiąt ",IF(FU6=7,"siedemdziesiąt ",IF(FU6=8,"osiemdziesiąt ",IF(FU6=9,"dziewięćdziesiąt ",""))))</f>
        <v/>
      </c>
      <c r="GA6" s="2"/>
      <c r="GB6" s="2"/>
      <c r="GC6" s="2"/>
      <c r="GD6" s="9" t="str">
        <f>IF(FW6,FY6&amp;GC6,IF(FX6,FZ6&amp;GC6,""))</f>
        <v/>
      </c>
    </row>
    <row r="7" spans="1:186" x14ac:dyDescent="0.35">
      <c r="A7" s="3">
        <f>INT(A$1/1000)-10*A6-100*A5-1000*A4-10000*A3</f>
        <v>0</v>
      </c>
      <c r="B7" s="2"/>
      <c r="C7" s="8">
        <f t="shared" si="0"/>
        <v>1</v>
      </c>
      <c r="D7" s="8">
        <f t="shared" si="1"/>
        <v>0</v>
      </c>
      <c r="E7" s="9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9" t="str">
        <f>IF(A7=6,"sześć tysięcy ",IF(A7=7,"siedem tysięcy ",IF(A7=8,"osiem tysięcy ",IF(A7=9,"dziewięć tysięcy ",""))))</f>
        <v/>
      </c>
      <c r="G7" s="9" t="str">
        <f>IF(A7=0,"",IF(A7=1,"jedenaście tysięcy ",IF(A7=2,"dwanaście tysięcy ",IF(A7=3,"trzynaście tysięcy ",IF(A7=4,"czternaście tysięcy ",IF(A7=5,"piętnaście tysięcy ",""))))))</f>
        <v/>
      </c>
      <c r="H7" s="9" t="str">
        <f>IF(A7=6,"szesnaście tysięcy ",IF(A7=7,"siedemnaście tysięcy ",IF(A7=8,"osiemnaście tysięcy ",IF(A7=9,"dziewiętnaście tysięcy ",""))))</f>
        <v/>
      </c>
      <c r="I7" s="2"/>
      <c r="J7" s="9" t="str">
        <f>IF(A6=1,IF(C7,G7,IF(D7,H7)),IF(C7,E7,IF(D7,F7,"")))</f>
        <v/>
      </c>
      <c r="L7" s="3" t="e">
        <f>INT(L$1/1000)-10*L6-100*L5-1000*L4-10000*L3</f>
        <v>#REF!</v>
      </c>
      <c r="M7" s="2"/>
      <c r="N7" s="8" t="e">
        <f t="shared" si="2"/>
        <v>#REF!</v>
      </c>
      <c r="O7" s="8" t="e">
        <f t="shared" si="3"/>
        <v>#REF!</v>
      </c>
      <c r="P7" s="9" t="e">
        <f>IF(L7=0,IF(OR(AND(L6&lt;&gt;0,L6&lt;&gt;1),AND(L5&lt;&gt;0,L6=0)),"tysięcy ",""),IF(L7=1,IF(AND(L5=0,L6=0),"jeden tysiąc ","jeden tysięcy "),IF(L7=2,"dwa tysiące ",IF(L7=3,"trzy tysiące ",IF(L7=4,"cztery tysiące ",IF(L7=5,"pięć tysięcy ",""))))))</f>
        <v>#REF!</v>
      </c>
      <c r="Q7" s="9" t="e">
        <f>IF(L7=6,"sześć tysięcy ",IF(L7=7,"siedem tysięcy ",IF(L7=8,"osiem tysięcy ",IF(L7=9,"dziewięć tysięcy ",""))))</f>
        <v>#REF!</v>
      </c>
      <c r="R7" s="9" t="e">
        <f>IF(L7=0,"",IF(L7=1,"jedenaście tysięcy ",IF(L7=2,"dwanaście tysięcy ",IF(L7=3,"trzynaście tysięcy ",IF(L7=4,"czternaście tysięcy ",IF(L7=5,"piętnaście tysięcy ",""))))))</f>
        <v>#REF!</v>
      </c>
      <c r="S7" s="9" t="e">
        <f>IF(L7=6,"szesnaście tysięcy ",IF(L7=7,"siedemnaście tysięcy ",IF(L7=8,"osiemnaście tysięcy ",IF(L7=9,"dziewiętnaście tysięcy ",""))))</f>
        <v>#REF!</v>
      </c>
      <c r="T7" s="2"/>
      <c r="U7" s="9" t="e">
        <f>IF(L6=1,IF(N7,R7,IF(O7,S7)),IF(N7,P7,IF(O7,Q7,"")))</f>
        <v>#REF!</v>
      </c>
      <c r="W7" s="3" t="e">
        <f>INT(W$1/1000)-10*W6-100*W5-1000*W4-10000*W3</f>
        <v>#REF!</v>
      </c>
      <c r="X7" s="2"/>
      <c r="Y7" s="8" t="e">
        <f t="shared" si="4"/>
        <v>#REF!</v>
      </c>
      <c r="Z7" s="8" t="e">
        <f t="shared" si="5"/>
        <v>#REF!</v>
      </c>
      <c r="AA7" s="9" t="e">
        <f>IF(W7=0,IF(OR(AND(W6&lt;&gt;0,W6&lt;&gt;1),AND(W5&lt;&gt;0,W6=0)),"tysięcy ",""),IF(W7=1,IF(AND(W5=0,W6=0),"jeden tysiąc ","jeden tysięcy "),IF(W7=2,"dwa tysiące ",IF(W7=3,"trzy tysiące ",IF(W7=4,"cztery tysiące ",IF(W7=5,"pięć tysięcy ",""))))))</f>
        <v>#REF!</v>
      </c>
      <c r="AB7" s="9" t="e">
        <f>IF(W7=6,"sześć tysięcy ",IF(W7=7,"siedem tysięcy ",IF(W7=8,"osiem tysięcy ",IF(W7=9,"dziewięć tysięcy ",""))))</f>
        <v>#REF!</v>
      </c>
      <c r="AC7" s="9" t="e">
        <f>IF(W7=0,"",IF(W7=1,"jedenaście tysięcy ",IF(W7=2,"dwanaście tysięcy ",IF(W7=3,"trzynaście tysięcy ",IF(W7=4,"czternaście tysięcy ",IF(W7=5,"piętnaście tysięcy ",""))))))</f>
        <v>#REF!</v>
      </c>
      <c r="AD7" s="9" t="e">
        <f>IF(W7=6,"szesnaście tysięcy ",IF(W7=7,"siedemnaście tysięcy ",IF(W7=8,"osiemnaście tysięcy ",IF(W7=9,"dziewiętnaście tysięcy ",""))))</f>
        <v>#REF!</v>
      </c>
      <c r="AE7" s="2"/>
      <c r="AF7" s="9" t="e">
        <f>IF(W6=1,IF(Y7,AC7,IF(Z7,AD7)),IF(Y7,AA7,IF(Z7,AB7,"")))</f>
        <v>#REF!</v>
      </c>
      <c r="AH7" s="3" t="e">
        <f>INT(AH$1/1000)-10*AH6-100*AH5-1000*AH4-10000*AH3</f>
        <v>#REF!</v>
      </c>
      <c r="AI7" s="2"/>
      <c r="AJ7" s="8" t="e">
        <f t="shared" si="6"/>
        <v>#REF!</v>
      </c>
      <c r="AK7" s="8" t="e">
        <f t="shared" si="7"/>
        <v>#REF!</v>
      </c>
      <c r="AL7" s="9" t="e">
        <f>IF(AH7=0,IF(OR(AND(AH6&lt;&gt;0,AH6&lt;&gt;1),AND(AH5&lt;&gt;0,AH6=0)),"tysięcy ",""),IF(AH7=1,IF(AND(AH5=0,AH6=0),"jeden tysiąc ","jeden tysięcy "),IF(AH7=2,"dwa tysiące ",IF(AH7=3,"trzy tysiące ",IF(AH7=4,"cztery tysiące ",IF(AH7=5,"pięć tysięcy ",""))))))</f>
        <v>#REF!</v>
      </c>
      <c r="AM7" s="9" t="e">
        <f>IF(AH7=6,"sześć tysięcy ",IF(AH7=7,"siedem tysięcy ",IF(AH7=8,"osiem tysięcy ",IF(AH7=9,"dziewięć tysięcy ",""))))</f>
        <v>#REF!</v>
      </c>
      <c r="AN7" s="9" t="e">
        <f>IF(AH7=0,"",IF(AH7=1,"jedenaście tysięcy ",IF(AH7=2,"dwanaście tysięcy ",IF(AH7=3,"trzynaście tysięcy ",IF(AH7=4,"czternaście tysięcy ",IF(AH7=5,"piętnaście tysięcy ",""))))))</f>
        <v>#REF!</v>
      </c>
      <c r="AO7" s="9" t="e">
        <f>IF(AH7=6,"szesnaście tysięcy ",IF(AH7=7,"siedemnaście tysięcy ",IF(AH7=8,"osiemnaście tysięcy ",IF(AH7=9,"dziewiętnaście tysięcy ",""))))</f>
        <v>#REF!</v>
      </c>
      <c r="AP7" s="2"/>
      <c r="AQ7" s="9" t="e">
        <f>IF(AH6=1,IF(AJ7,AN7,IF(AK7,AO7)),IF(AJ7,AL7,IF(AK7,AM7,"")))</f>
        <v>#REF!</v>
      </c>
      <c r="AS7" s="3">
        <f>INT(AS$1/1000)-10*AS6-100*AS5-1000*AS4-10000*AS3</f>
        <v>0</v>
      </c>
      <c r="AT7" s="2"/>
      <c r="AU7" s="8">
        <f t="shared" si="8"/>
        <v>1</v>
      </c>
      <c r="AV7" s="8">
        <f t="shared" si="9"/>
        <v>0</v>
      </c>
      <c r="AW7" s="9" t="str">
        <f>IF(AS7=0,IF(OR(AND(AS6&lt;&gt;0,AS6&lt;&gt;1),AND(AS5&lt;&gt;0,AS6=0)),"tysięcy ",""),IF(AS7=1,IF(AND(AS5=0,AS6=0),"jeden tysiąc ","jeden tysięcy "),IF(AS7=2,"dwa tysiące ",IF(AS7=3,"trzy tysiące ",IF(AS7=4,"cztery tysiące ",IF(AS7=5,"pięć tysięcy ",""))))))</f>
        <v/>
      </c>
      <c r="AX7" s="9" t="str">
        <f>IF(AS7=6,"sześć tysięcy ",IF(AS7=7,"siedem tysięcy ",IF(AS7=8,"osiem tysięcy ",IF(AS7=9,"dziewięć tysięcy ",""))))</f>
        <v/>
      </c>
      <c r="AY7" s="9" t="str">
        <f>IF(AS7=0,"",IF(AS7=1,"jedenaście tysięcy ",IF(AS7=2,"dwanaście tysięcy ",IF(AS7=3,"trzynaście tysięcy ",IF(AS7=4,"czternaście tysięcy ",IF(AS7=5,"piętnaście tysięcy ",""))))))</f>
        <v/>
      </c>
      <c r="AZ7" s="9" t="str">
        <f>IF(AS7=6,"szesnaście tysięcy ",IF(AS7=7,"siedemnaście tysięcy ",IF(AS7=8,"osiemnaście tysięcy ",IF(AS7=9,"dziewiętnaście tysięcy ",""))))</f>
        <v/>
      </c>
      <c r="BA7" s="2"/>
      <c r="BB7" s="9" t="str">
        <f>IF(AS6=1,IF(AU7,AY7,IF(AV7,AZ7)),IF(AU7,AW7,IF(AV7,AX7,"")))</f>
        <v/>
      </c>
      <c r="BD7" s="3">
        <f>INT(BD$1/1000)-10*BD6-100*BD5-1000*BD4-10000*BD3</f>
        <v>0</v>
      </c>
      <c r="BE7" s="2"/>
      <c r="BF7" s="8">
        <f t="shared" si="10"/>
        <v>1</v>
      </c>
      <c r="BG7" s="8">
        <f t="shared" si="11"/>
        <v>0</v>
      </c>
      <c r="BH7" s="9" t="str">
        <f>IF(BD7=0,IF(OR(AND(BD6&lt;&gt;0,BD6&lt;&gt;1),AND(BD5&lt;&gt;0,BD6=0)),"tysięcy ",""),IF(BD7=1,IF(AND(BD5=0,BD6=0),"jeden tysiąc ","jeden tysięcy "),IF(BD7=2,"dwa tysiące ",IF(BD7=3,"trzy tysiące ",IF(BD7=4,"cztery tysiące ",IF(BD7=5,"pięć tysięcy ",""))))))</f>
        <v/>
      </c>
      <c r="BI7" s="9" t="str">
        <f>IF(BD7=6,"sześć tysięcy ",IF(BD7=7,"siedem tysięcy ",IF(BD7=8,"osiem tysięcy ",IF(BD7=9,"dziewięć tysięcy ",""))))</f>
        <v/>
      </c>
      <c r="BJ7" s="9" t="str">
        <f>IF(BD7=0,"",IF(BD7=1,"jedenaście tysięcy ",IF(BD7=2,"dwanaście tysięcy ",IF(BD7=3,"trzynaście tysięcy ",IF(BD7=4,"czternaście tysięcy ",IF(BD7=5,"piętnaście tysięcy ",""))))))</f>
        <v/>
      </c>
      <c r="BK7" s="9" t="str">
        <f>IF(BD7=6,"szesnaście tysięcy ",IF(BD7=7,"siedemnaście tysięcy ",IF(BD7=8,"osiemnaście tysięcy ",IF(BD7=9,"dziewiętnaście tysięcy ",""))))</f>
        <v/>
      </c>
      <c r="BL7" s="2"/>
      <c r="BM7" s="9" t="str">
        <f>IF(BD6=1,IF(BF7,BJ7,IF(BG7,BK7)),IF(BF7,BH7,IF(BG7,BI7,"")))</f>
        <v/>
      </c>
      <c r="BO7" s="3">
        <f>INT(BO$1/1000)-10*BO6-100*BO5-1000*BO4-10000*BO3</f>
        <v>0</v>
      </c>
      <c r="BP7" s="2"/>
      <c r="BQ7" s="8">
        <f t="shared" si="12"/>
        <v>1</v>
      </c>
      <c r="BR7" s="8">
        <f t="shared" si="13"/>
        <v>0</v>
      </c>
      <c r="BS7" s="9" t="str">
        <f>IF(BO7=0,IF(OR(AND(BO6&lt;&gt;0,BO6&lt;&gt;1),AND(BO5&lt;&gt;0,BO6=0)),"tysięcy ",""),IF(BO7=1,IF(AND(BO5=0,BO6=0),"jeden tysiąc ","jeden tysięcy "),IF(BO7=2,"dwa tysiące ",IF(BO7=3,"trzy tysiące ",IF(BO7=4,"cztery tysiące ",IF(BO7=5,"pięć tysięcy ",""))))))</f>
        <v/>
      </c>
      <c r="BT7" s="9" t="str">
        <f>IF(BO7=6,"sześć tysięcy ",IF(BO7=7,"siedem tysięcy ",IF(BO7=8,"osiem tysięcy ",IF(BO7=9,"dziewięć tysięcy ",""))))</f>
        <v/>
      </c>
      <c r="BU7" s="9" t="str">
        <f>IF(BO7=0,"",IF(BO7=1,"jedenaście tysięcy ",IF(BO7=2,"dwanaście tysięcy ",IF(BO7=3,"trzynaście tysięcy ",IF(BO7=4,"czternaście tysięcy ",IF(BO7=5,"piętnaście tysięcy ",""))))))</f>
        <v/>
      </c>
      <c r="BV7" s="9" t="str">
        <f>IF(BO7=6,"szesnaście tysięcy ",IF(BO7=7,"siedemnaście tysięcy ",IF(BO7=8,"osiemnaście tysięcy ",IF(BO7=9,"dziewiętnaście tysięcy ",""))))</f>
        <v/>
      </c>
      <c r="BW7" s="2"/>
      <c r="BX7" s="9" t="str">
        <f>IF(BO6=1,IF(BQ7,BU7,IF(BR7,BV7)),IF(BQ7,BS7,IF(BR7,BT7,"")))</f>
        <v/>
      </c>
      <c r="BZ7" s="3">
        <f>INT(BZ$1/1000)-10*BZ6-100*BZ5-1000*BZ4-10000*BZ3</f>
        <v>0</v>
      </c>
      <c r="CA7" s="2"/>
      <c r="CB7" s="8">
        <f t="shared" si="14"/>
        <v>1</v>
      </c>
      <c r="CC7" s="8">
        <f t="shared" si="15"/>
        <v>0</v>
      </c>
      <c r="CD7" s="9" t="str">
        <f>IF(BZ7=0,IF(OR(AND(BZ6&lt;&gt;0,BZ6&lt;&gt;1),AND(BZ5&lt;&gt;0,BZ6=0)),"tysięcy ",""),IF(BZ7=1,IF(AND(BZ5=0,BZ6=0),"jeden tysiąc ","jeden tysięcy "),IF(BZ7=2,"dwa tysiące ",IF(BZ7=3,"trzy tysiące ",IF(BZ7=4,"cztery tysiące ",IF(BZ7=5,"pięć tysięcy ",""))))))</f>
        <v/>
      </c>
      <c r="CE7" s="9" t="str">
        <f>IF(BZ7=6,"sześć tysięcy ",IF(BZ7=7,"siedem tysięcy ",IF(BZ7=8,"osiem tysięcy ",IF(BZ7=9,"dziewięć tysięcy ",""))))</f>
        <v/>
      </c>
      <c r="CF7" s="9" t="str">
        <f>IF(BZ7=0,"",IF(BZ7=1,"jedenaście tysięcy ",IF(BZ7=2,"dwanaście tysięcy ",IF(BZ7=3,"trzynaście tysięcy ",IF(BZ7=4,"czternaście tysięcy ",IF(BZ7=5,"piętnaście tysięcy ",""))))))</f>
        <v/>
      </c>
      <c r="CG7" s="9" t="str">
        <f>IF(BZ7=6,"szesnaście tysięcy ",IF(BZ7=7,"siedemnaście tysięcy ",IF(BZ7=8,"osiemnaście tysięcy ",IF(BZ7=9,"dziewiętnaście tysięcy ",""))))</f>
        <v/>
      </c>
      <c r="CH7" s="2"/>
      <c r="CI7" s="9" t="str">
        <f>IF(BZ6=1,IF(CB7,CF7,IF(CC7,CG7)),IF(CB7,CD7,IF(CC7,CE7,"")))</f>
        <v/>
      </c>
      <c r="CK7" s="3">
        <f>INT(CK$1/1000)-10*CK6-100*CK5-1000*CK4-10000*CK3</f>
        <v>0</v>
      </c>
      <c r="CL7" s="2"/>
      <c r="CM7" s="8">
        <f t="shared" si="16"/>
        <v>1</v>
      </c>
      <c r="CN7" s="8">
        <f t="shared" si="17"/>
        <v>0</v>
      </c>
      <c r="CO7" s="9" t="str">
        <f>IF(CK7=0,IF(OR(AND(CK6&lt;&gt;0,CK6&lt;&gt;1),AND(CK5&lt;&gt;0,CK6=0)),"tysięcy ",""),IF(CK7=1,IF(AND(CK5=0,CK6=0),"jeden tysiąc ","jeden tysięcy "),IF(CK7=2,"dwa tysiące ",IF(CK7=3,"trzy tysiące ",IF(CK7=4,"cztery tysiące ",IF(CK7=5,"pięć tysięcy ",""))))))</f>
        <v/>
      </c>
      <c r="CP7" s="9" t="str">
        <f>IF(CK7=6,"sześć tysięcy ",IF(CK7=7,"siedem tysięcy ",IF(CK7=8,"osiem tysięcy ",IF(CK7=9,"dziewięć tysięcy ",""))))</f>
        <v/>
      </c>
      <c r="CQ7" s="9" t="str">
        <f>IF(CK7=0,"",IF(CK7=1,"jedenaście tysięcy ",IF(CK7=2,"dwanaście tysięcy ",IF(CK7=3,"trzynaście tysięcy ",IF(CK7=4,"czternaście tysięcy ",IF(CK7=5,"piętnaście tysięcy ",""))))))</f>
        <v/>
      </c>
      <c r="CR7" s="9" t="str">
        <f>IF(CK7=6,"szesnaście tysięcy ",IF(CK7=7,"siedemnaście tysięcy ",IF(CK7=8,"osiemnaście tysięcy ",IF(CK7=9,"dziewiętnaście tysięcy ",""))))</f>
        <v/>
      </c>
      <c r="CS7" s="2"/>
      <c r="CT7" s="9" t="str">
        <f>IF(CK6=1,IF(CM7,CQ7,IF(CN7,CR7)),IF(CM7,CO7,IF(CN7,CP7,"")))</f>
        <v/>
      </c>
      <c r="CV7" s="3">
        <f>INT(CV$1/1000)-10*CV6-100*CV5-1000*CV4-10000*CV3</f>
        <v>0</v>
      </c>
      <c r="CW7" s="2"/>
      <c r="CX7" s="8">
        <f t="shared" si="18"/>
        <v>1</v>
      </c>
      <c r="CY7" s="8">
        <f t="shared" si="19"/>
        <v>0</v>
      </c>
      <c r="CZ7" s="9" t="str">
        <f>IF(CV7=0,IF(OR(AND(CV6&lt;&gt;0,CV6&lt;&gt;1),AND(CV5&lt;&gt;0,CV6=0)),"tysięcy ",""),IF(CV7=1,IF(AND(CV5=0,CV6=0),"jeden tysiąc ","jeden tysięcy "),IF(CV7=2,"dwa tysiące ",IF(CV7=3,"trzy tysiące ",IF(CV7=4,"cztery tysiące ",IF(CV7=5,"pięć tysięcy ",""))))))</f>
        <v/>
      </c>
      <c r="DA7" s="9" t="str">
        <f>IF(CV7=6,"sześć tysięcy ",IF(CV7=7,"siedem tysięcy ",IF(CV7=8,"osiem tysięcy ",IF(CV7=9,"dziewięć tysięcy ",""))))</f>
        <v/>
      </c>
      <c r="DB7" s="9" t="str">
        <f>IF(CV7=0,"",IF(CV7=1,"jedenaście tysięcy ",IF(CV7=2,"dwanaście tysięcy ",IF(CV7=3,"trzynaście tysięcy ",IF(CV7=4,"czternaście tysięcy ",IF(CV7=5,"piętnaście tysięcy ",""))))))</f>
        <v/>
      </c>
      <c r="DC7" s="9" t="str">
        <f>IF(CV7=6,"szesnaście tysięcy ",IF(CV7=7,"siedemnaście tysięcy ",IF(CV7=8,"osiemnaście tysięcy ",IF(CV7=9,"dziewiętnaście tysięcy ",""))))</f>
        <v/>
      </c>
      <c r="DD7" s="2"/>
      <c r="DE7" s="9" t="str">
        <f>IF(CV6=1,IF(CX7,DB7,IF(CY7,DC7)),IF(CX7,CZ7,IF(CY7,DA7,"")))</f>
        <v/>
      </c>
      <c r="DG7" s="3">
        <f>INT(DG$1/1000)-10*DG6-100*DG5-1000*DG4-10000*DG3</f>
        <v>0</v>
      </c>
      <c r="DH7" s="2"/>
      <c r="DI7" s="8">
        <f t="shared" si="20"/>
        <v>1</v>
      </c>
      <c r="DJ7" s="8">
        <f t="shared" si="21"/>
        <v>0</v>
      </c>
      <c r="DK7" s="9" t="str">
        <f>IF(DG7=0,IF(OR(AND(DG6&lt;&gt;0,DG6&lt;&gt;1),AND(DG5&lt;&gt;0,DG6=0)),"tysięcy ",""),IF(DG7=1,IF(AND(DG5=0,DG6=0),"jeden tysiąc ","jeden tysięcy "),IF(DG7=2,"dwa tysiące ",IF(DG7=3,"trzy tysiące ",IF(DG7=4,"cztery tysiące ",IF(DG7=5,"pięć tysięcy ",""))))))</f>
        <v/>
      </c>
      <c r="DL7" s="9" t="str">
        <f>IF(DG7=6,"sześć tysięcy ",IF(DG7=7,"siedem tysięcy ",IF(DG7=8,"osiem tysięcy ",IF(DG7=9,"dziewięć tysięcy ",""))))</f>
        <v/>
      </c>
      <c r="DM7" s="9" t="str">
        <f>IF(DG7=0,"",IF(DG7=1,"jedenaście tysięcy ",IF(DG7=2,"dwanaście tysięcy ",IF(DG7=3,"trzynaście tysięcy ",IF(DG7=4,"czternaście tysięcy ",IF(DG7=5,"piętnaście tysięcy ",""))))))</f>
        <v/>
      </c>
      <c r="DN7" s="9" t="str">
        <f>IF(DG7=6,"szesnaście tysięcy ",IF(DG7=7,"siedemnaście tysięcy ",IF(DG7=8,"osiemnaście tysięcy ",IF(DG7=9,"dziewiętnaście tysięcy ",""))))</f>
        <v/>
      </c>
      <c r="DO7" s="2"/>
      <c r="DP7" s="9" t="str">
        <f>IF(DG6=1,IF(DI7,DM7,IF(DJ7,DN7)),IF(DI7,DK7,IF(DJ7,DL7,"")))</f>
        <v/>
      </c>
      <c r="DR7" s="3">
        <f>INT(DR$1/1000)-10*DR6-100*DR5-1000*DR4-10000*DR3</f>
        <v>0</v>
      </c>
      <c r="DS7" s="2"/>
      <c r="DT7" s="8">
        <f t="shared" si="22"/>
        <v>1</v>
      </c>
      <c r="DU7" s="8">
        <f t="shared" si="23"/>
        <v>0</v>
      </c>
      <c r="DV7" s="9" t="str">
        <f>IF(DR7=0,IF(OR(AND(DR6&lt;&gt;0,DR6&lt;&gt;1),AND(DR5&lt;&gt;0,DR6=0)),"tysięcy ",""),IF(DR7=1,IF(AND(DR5=0,DR6=0),"jeden tysiąc ","jeden tysięcy "),IF(DR7=2,"dwa tysiące ",IF(DR7=3,"trzy tysiące ",IF(DR7=4,"cztery tysiące ",IF(DR7=5,"pięć tysięcy ",""))))))</f>
        <v/>
      </c>
      <c r="DW7" s="9" t="str">
        <f>IF(DR7=6,"sześć tysięcy ",IF(DR7=7,"siedem tysięcy ",IF(DR7=8,"osiem tysięcy ",IF(DR7=9,"dziewięć tysięcy ",""))))</f>
        <v/>
      </c>
      <c r="DX7" s="9" t="str">
        <f>IF(DR7=0,"",IF(DR7=1,"jedenaście tysięcy ",IF(DR7=2,"dwanaście tysięcy ",IF(DR7=3,"trzynaście tysięcy ",IF(DR7=4,"czternaście tysięcy ",IF(DR7=5,"piętnaście tysięcy ",""))))))</f>
        <v/>
      </c>
      <c r="DY7" s="9" t="str">
        <f>IF(DR7=6,"szesnaście tysięcy ",IF(DR7=7,"siedemnaście tysięcy ",IF(DR7=8,"osiemnaście tysięcy ",IF(DR7=9,"dziewiętnaście tysięcy ",""))))</f>
        <v/>
      </c>
      <c r="DZ7" s="2"/>
      <c r="EA7" s="9" t="str">
        <f>IF(DR6=1,IF(DT7,DX7,IF(DU7,DY7)),IF(DT7,DV7,IF(DU7,DW7,"")))</f>
        <v/>
      </c>
      <c r="EC7" s="3">
        <f>INT(EC$1/1000)-10*EC6-100*EC5-1000*EC4-10000*EC3</f>
        <v>0</v>
      </c>
      <c r="ED7" s="2"/>
      <c r="EE7" s="8">
        <f t="shared" si="24"/>
        <v>1</v>
      </c>
      <c r="EF7" s="8">
        <f t="shared" si="25"/>
        <v>0</v>
      </c>
      <c r="EG7" s="9" t="str">
        <f>IF(EC7=0,IF(OR(AND(EC6&lt;&gt;0,EC6&lt;&gt;1),AND(EC5&lt;&gt;0,EC6=0)),"tysięcy ",""),IF(EC7=1,IF(AND(EC5=0,EC6=0),"jeden tysiąc ","jeden tysięcy "),IF(EC7=2,"dwa tysiące ",IF(EC7=3,"trzy tysiące ",IF(EC7=4,"cztery tysiące ",IF(EC7=5,"pięć tysięcy ",""))))))</f>
        <v/>
      </c>
      <c r="EH7" s="9" t="str">
        <f>IF(EC7=6,"sześć tysięcy ",IF(EC7=7,"siedem tysięcy ",IF(EC7=8,"osiem tysięcy ",IF(EC7=9,"dziewięć tysięcy ",""))))</f>
        <v/>
      </c>
      <c r="EI7" s="9" t="str">
        <f>IF(EC7=0,"",IF(EC7=1,"jedenaście tysięcy ",IF(EC7=2,"dwanaście tysięcy ",IF(EC7=3,"trzynaście tysięcy ",IF(EC7=4,"czternaście tysięcy ",IF(EC7=5,"piętnaście tysięcy ",""))))))</f>
        <v/>
      </c>
      <c r="EJ7" s="9" t="str">
        <f>IF(EC7=6,"szesnaście tysięcy ",IF(EC7=7,"siedemnaście tysięcy ",IF(EC7=8,"osiemnaście tysięcy ",IF(EC7=9,"dziewiętnaście tysięcy ",""))))</f>
        <v/>
      </c>
      <c r="EK7" s="2"/>
      <c r="EL7" s="9" t="str">
        <f>IF(EC6=1,IF(EE7,EI7,IF(EF7,EJ7)),IF(EE7,EG7,IF(EF7,EH7,"")))</f>
        <v/>
      </c>
      <c r="EN7" s="3">
        <f>INT(EN$1/1000)-10*EN6-100*EN5-1000*EN4-10000*EN3</f>
        <v>0</v>
      </c>
      <c r="EO7" s="2"/>
      <c r="EP7" s="8">
        <f t="shared" si="26"/>
        <v>1</v>
      </c>
      <c r="EQ7" s="8">
        <f t="shared" si="27"/>
        <v>0</v>
      </c>
      <c r="ER7" s="9" t="str">
        <f>IF(EN7=0,IF(OR(AND(EN6&lt;&gt;0,EN6&lt;&gt;1),AND(EN5&lt;&gt;0,EN6=0)),"tysięcy ",""),IF(EN7=1,IF(AND(EN5=0,EN6=0),"jeden tysiąc ","jeden tysięcy "),IF(EN7=2,"dwa tysiące ",IF(EN7=3,"trzy tysiące ",IF(EN7=4,"cztery tysiące ",IF(EN7=5,"pięć tysięcy ",""))))))</f>
        <v/>
      </c>
      <c r="ES7" s="9" t="str">
        <f>IF(EN7=6,"sześć tysięcy ",IF(EN7=7,"siedem tysięcy ",IF(EN7=8,"osiem tysięcy ",IF(EN7=9,"dziewięć tysięcy ",""))))</f>
        <v/>
      </c>
      <c r="ET7" s="9" t="str">
        <f>IF(EN7=0,"",IF(EN7=1,"jedenaście tysięcy ",IF(EN7=2,"dwanaście tysięcy ",IF(EN7=3,"trzynaście tysięcy ",IF(EN7=4,"czternaście tysięcy ",IF(EN7=5,"piętnaście tysięcy ",""))))))</f>
        <v/>
      </c>
      <c r="EU7" s="9" t="str">
        <f>IF(EN7=6,"szesnaście tysięcy ",IF(EN7=7,"siedemnaście tysięcy ",IF(EN7=8,"osiemnaście tysięcy ",IF(EN7=9,"dziewiętnaście tysięcy ",""))))</f>
        <v/>
      </c>
      <c r="EV7" s="2"/>
      <c r="EW7" s="9" t="str">
        <f>IF(EN6=1,IF(EP7,ET7,IF(EQ7,EU7)),IF(EP7,ER7,IF(EQ7,ES7,"")))</f>
        <v/>
      </c>
      <c r="EY7" s="3">
        <f>INT(EY$1/1000)-10*EY6-100*EY5-1000*EY4-10000*EY3</f>
        <v>0</v>
      </c>
      <c r="EZ7" s="2"/>
      <c r="FA7" s="8">
        <f t="shared" si="28"/>
        <v>1</v>
      </c>
      <c r="FB7" s="8">
        <f t="shared" si="29"/>
        <v>0</v>
      </c>
      <c r="FC7" s="9" t="str">
        <f>IF(EY7=0,IF(OR(AND(EY6&lt;&gt;0,EY6&lt;&gt;1),AND(EY5&lt;&gt;0,EY6=0)),"tysięcy ",""),IF(EY7=1,IF(AND(EY5=0,EY6=0),"jeden tysiąc ","jeden tysięcy "),IF(EY7=2,"dwa tysiące ",IF(EY7=3,"trzy tysiące ",IF(EY7=4,"cztery tysiące ",IF(EY7=5,"pięć tysięcy ",""))))))</f>
        <v/>
      </c>
      <c r="FD7" s="9" t="str">
        <f>IF(EY7=6,"sześć tysięcy ",IF(EY7=7,"siedem tysięcy ",IF(EY7=8,"osiem tysięcy ",IF(EY7=9,"dziewięć tysięcy ",""))))</f>
        <v/>
      </c>
      <c r="FE7" s="9" t="str">
        <f>IF(EY7=0,"",IF(EY7=1,"jedenaście tysięcy ",IF(EY7=2,"dwanaście tysięcy ",IF(EY7=3,"trzynaście tysięcy ",IF(EY7=4,"czternaście tysięcy ",IF(EY7=5,"piętnaście tysięcy ",""))))))</f>
        <v/>
      </c>
      <c r="FF7" s="9" t="str">
        <f>IF(EY7=6,"szesnaście tysięcy ",IF(EY7=7,"siedemnaście tysięcy ",IF(EY7=8,"osiemnaście tysięcy ",IF(EY7=9,"dziewiętnaście tysięcy ",""))))</f>
        <v/>
      </c>
      <c r="FG7" s="2"/>
      <c r="FH7" s="9" t="str">
        <f>IF(EY6=1,IF(FA7,FE7,IF(FB7,FF7)),IF(FA7,FC7,IF(FB7,FD7,"")))</f>
        <v/>
      </c>
      <c r="FJ7" s="3">
        <f>INT(FJ$1/1000)-10*FJ6-100*FJ5-1000*FJ4-10000*FJ3</f>
        <v>0</v>
      </c>
      <c r="FK7" s="2"/>
      <c r="FL7" s="8">
        <f t="shared" si="30"/>
        <v>1</v>
      </c>
      <c r="FM7" s="8">
        <f t="shared" si="31"/>
        <v>0</v>
      </c>
      <c r="FN7" s="9" t="str">
        <f>IF(FJ7=0,IF(OR(AND(FJ6&lt;&gt;0,FJ6&lt;&gt;1),AND(FJ5&lt;&gt;0,FJ6=0)),"tysięcy ",""),IF(FJ7=1,IF(AND(FJ5=0,FJ6=0),"jeden tysiąc ","jeden tysięcy "),IF(FJ7=2,"dwa tysiące ",IF(FJ7=3,"trzy tysiące ",IF(FJ7=4,"cztery tysiące ",IF(FJ7=5,"pięć tysięcy ",""))))))</f>
        <v/>
      </c>
      <c r="FO7" s="9" t="str">
        <f>IF(FJ7=6,"sześć tysięcy ",IF(FJ7=7,"siedem tysięcy ",IF(FJ7=8,"osiem tysięcy ",IF(FJ7=9,"dziewięć tysięcy ",""))))</f>
        <v/>
      </c>
      <c r="FP7" s="9" t="str">
        <f>IF(FJ7=0,"",IF(FJ7=1,"jedenaście tysięcy ",IF(FJ7=2,"dwanaście tysięcy ",IF(FJ7=3,"trzynaście tysięcy ",IF(FJ7=4,"czternaście tysięcy ",IF(FJ7=5,"piętnaście tysięcy ",""))))))</f>
        <v/>
      </c>
      <c r="FQ7" s="9" t="str">
        <f>IF(FJ7=6,"szesnaście tysięcy ",IF(FJ7=7,"siedemnaście tysięcy ",IF(FJ7=8,"osiemnaście tysięcy ",IF(FJ7=9,"dziewiętnaście tysięcy ",""))))</f>
        <v/>
      </c>
      <c r="FR7" s="2"/>
      <c r="FS7" s="9" t="str">
        <f>IF(FJ6=1,IF(FL7,FP7,IF(FM7,FQ7)),IF(FL7,FN7,IF(FM7,FO7,"")))</f>
        <v/>
      </c>
      <c r="FU7" s="3">
        <f>INT(FU$1/1000)-10*FU6-100*FU5-1000*FU4-10000*FU3</f>
        <v>0</v>
      </c>
      <c r="FV7" s="2"/>
      <c r="FW7" s="8">
        <f t="shared" si="32"/>
        <v>1</v>
      </c>
      <c r="FX7" s="8">
        <f t="shared" si="33"/>
        <v>0</v>
      </c>
      <c r="FY7" s="9" t="str">
        <f>IF(FU7=0,IF(OR(AND(FU6&lt;&gt;0,FU6&lt;&gt;1),AND(FU5&lt;&gt;0,FU6=0)),"tysięcy ",""),IF(FU7=1,IF(AND(FU5=0,FU6=0),"jeden tysiąc ","jeden tysięcy "),IF(FU7=2,"dwa tysiące ",IF(FU7=3,"trzy tysiące ",IF(FU7=4,"cztery tysiące ",IF(FU7=5,"pięć tysięcy ",""))))))</f>
        <v/>
      </c>
      <c r="FZ7" s="9" t="str">
        <f>IF(FU7=6,"sześć tysięcy ",IF(FU7=7,"siedem tysięcy ",IF(FU7=8,"osiem tysięcy ",IF(FU7=9,"dziewięć tysięcy ",""))))</f>
        <v/>
      </c>
      <c r="GA7" s="9" t="str">
        <f>IF(FU7=0,"",IF(FU7=1,"jedenaście tysięcy ",IF(FU7=2,"dwanaście tysięcy ",IF(FU7=3,"trzynaście tysięcy ",IF(FU7=4,"czternaście tysięcy ",IF(FU7=5,"piętnaście tysięcy ",""))))))</f>
        <v/>
      </c>
      <c r="GB7" s="9" t="str">
        <f>IF(FU7=6,"szesnaście tysięcy ",IF(FU7=7,"siedemnaście tysięcy ",IF(FU7=8,"osiemnaście tysięcy ",IF(FU7=9,"dziewiętnaście tysięcy ",""))))</f>
        <v/>
      </c>
      <c r="GC7" s="2"/>
      <c r="GD7" s="9" t="str">
        <f>IF(FU6=1,IF(FW7,GA7,IF(FX7,GB7)),IF(FW7,FY7,IF(FX7,FZ7,"")))</f>
        <v/>
      </c>
    </row>
    <row r="8" spans="1:186" x14ac:dyDescent="0.35">
      <c r="A8" s="2">
        <f>INT(A$1/100)-10*A7-100*A6-1000*A5-10000*A4-100000*A3</f>
        <v>0</v>
      </c>
      <c r="B8" s="2"/>
      <c r="C8" s="8">
        <f t="shared" si="0"/>
        <v>1</v>
      </c>
      <c r="D8" s="8">
        <f t="shared" si="1"/>
        <v>0</v>
      </c>
      <c r="E8" s="9" t="str">
        <f>IF(A8=0,"",IF(A8=1,"sto ",IF(A8=2,"dwieście ",IF(A8=3,"trzysta ",IF(A8=4,"czterysta ",IF(A8=5,"pięćset ",""))))))</f>
        <v/>
      </c>
      <c r="F8" s="9" t="str">
        <f>IF(A8=6,"sześćset ",IF(A8=7,"siedemset ",IF(A8=8,"osiemset ",IF(A8=9,"dziewięćset ",""))))</f>
        <v/>
      </c>
      <c r="G8" s="2"/>
      <c r="H8" s="2"/>
      <c r="I8" s="2"/>
      <c r="J8" s="9" t="str">
        <f>IF(C8,E8&amp;I8,IF(D8,F8&amp;I8,""))</f>
        <v/>
      </c>
      <c r="L8" s="2" t="e">
        <f>INT(L$1/100)-10*L7-100*L6-1000*L5-10000*L4-100000*L3</f>
        <v>#REF!</v>
      </c>
      <c r="M8" s="2"/>
      <c r="N8" s="8" t="e">
        <f t="shared" si="2"/>
        <v>#REF!</v>
      </c>
      <c r="O8" s="8" t="e">
        <f t="shared" si="3"/>
        <v>#REF!</v>
      </c>
      <c r="P8" s="9" t="e">
        <f>IF(L8=0,"",IF(L8=1,"sto ",IF(L8=2,"dwieście ",IF(L8=3,"trzysta ",IF(L8=4,"czterysta ",IF(L8=5,"pięćset ",""))))))</f>
        <v>#REF!</v>
      </c>
      <c r="Q8" s="9" t="e">
        <f>IF(L8=6,"sześćset ",IF(L8=7,"siedemset ",IF(L8=8,"osiemset ",IF(L8=9,"dziewięćset ",""))))</f>
        <v>#REF!</v>
      </c>
      <c r="R8" s="2"/>
      <c r="S8" s="2"/>
      <c r="T8" s="2"/>
      <c r="U8" s="9" t="e">
        <f>IF(N8,P8&amp;T8,IF(O8,Q8&amp;T8,""))</f>
        <v>#REF!</v>
      </c>
      <c r="W8" s="2" t="e">
        <f>INT(W$1/100)-10*W7-100*W6-1000*W5-10000*W4-100000*W3</f>
        <v>#REF!</v>
      </c>
      <c r="X8" s="2"/>
      <c r="Y8" s="8" t="e">
        <f t="shared" si="4"/>
        <v>#REF!</v>
      </c>
      <c r="Z8" s="8" t="e">
        <f t="shared" si="5"/>
        <v>#REF!</v>
      </c>
      <c r="AA8" s="9" t="e">
        <f>IF(W8=0,"",IF(W8=1,"sto ",IF(W8=2,"dwieście ",IF(W8=3,"trzysta ",IF(W8=4,"czterysta ",IF(W8=5,"pięćset ",""))))))</f>
        <v>#REF!</v>
      </c>
      <c r="AB8" s="9" t="e">
        <f>IF(W8=6,"sześćset ",IF(W8=7,"siedemset ",IF(W8=8,"osiemset ",IF(W8=9,"dziewięćset ",""))))</f>
        <v>#REF!</v>
      </c>
      <c r="AC8" s="2"/>
      <c r="AD8" s="2"/>
      <c r="AE8" s="2"/>
      <c r="AF8" s="9" t="e">
        <f>IF(Y8,AA8&amp;AE8,IF(Z8,AB8&amp;AE8,""))</f>
        <v>#REF!</v>
      </c>
      <c r="AH8" s="2" t="e">
        <f>INT(AH$1/100)-10*AH7-100*AH6-1000*AH5-10000*AH4-100000*AH3</f>
        <v>#REF!</v>
      </c>
      <c r="AI8" s="2"/>
      <c r="AJ8" s="8" t="e">
        <f t="shared" si="6"/>
        <v>#REF!</v>
      </c>
      <c r="AK8" s="8" t="e">
        <f t="shared" si="7"/>
        <v>#REF!</v>
      </c>
      <c r="AL8" s="9" t="e">
        <f>IF(AH8=0,"",IF(AH8=1,"sto ",IF(AH8=2,"dwieście ",IF(AH8=3,"trzysta ",IF(AH8=4,"czterysta ",IF(AH8=5,"pięćset ",""))))))</f>
        <v>#REF!</v>
      </c>
      <c r="AM8" s="9" t="e">
        <f>IF(AH8=6,"sześćset ",IF(AH8=7,"siedemset ",IF(AH8=8,"osiemset ",IF(AH8=9,"dziewięćset ",""))))</f>
        <v>#REF!</v>
      </c>
      <c r="AN8" s="2"/>
      <c r="AO8" s="2"/>
      <c r="AP8" s="2"/>
      <c r="AQ8" s="9" t="e">
        <f>IF(AJ8,AL8&amp;AP8,IF(AK8,AM8&amp;AP8,""))</f>
        <v>#REF!</v>
      </c>
      <c r="AS8" s="2">
        <f>INT(AS$1/100)-10*AS7-100*AS6-1000*AS5-10000*AS4-100000*AS3</f>
        <v>0</v>
      </c>
      <c r="AT8" s="2"/>
      <c r="AU8" s="8">
        <f t="shared" si="8"/>
        <v>1</v>
      </c>
      <c r="AV8" s="8">
        <f t="shared" si="9"/>
        <v>0</v>
      </c>
      <c r="AW8" s="9" t="str">
        <f>IF(AS8=0,"",IF(AS8=1,"sto ",IF(AS8=2,"dwieście ",IF(AS8=3,"trzysta ",IF(AS8=4,"czterysta ",IF(AS8=5,"pięćset ",""))))))</f>
        <v/>
      </c>
      <c r="AX8" s="9" t="str">
        <f>IF(AS8=6,"sześćset ",IF(AS8=7,"siedemset ",IF(AS8=8,"osiemset ",IF(AS8=9,"dziewięćset ",""))))</f>
        <v/>
      </c>
      <c r="AY8" s="2"/>
      <c r="AZ8" s="2"/>
      <c r="BA8" s="2"/>
      <c r="BB8" s="9" t="str">
        <f>IF(AU8,AW8&amp;BA8,IF(AV8,AX8&amp;BA8,""))</f>
        <v/>
      </c>
      <c r="BD8" s="2">
        <f>INT(BD$1/100)-10*BD7-100*BD6-1000*BD5-10000*BD4-100000*BD3</f>
        <v>0</v>
      </c>
      <c r="BE8" s="2"/>
      <c r="BF8" s="8">
        <f t="shared" si="10"/>
        <v>1</v>
      </c>
      <c r="BG8" s="8">
        <f t="shared" si="11"/>
        <v>0</v>
      </c>
      <c r="BH8" s="9" t="str">
        <f>IF(BD8=0,"",IF(BD8=1,"sto ",IF(BD8=2,"dwieście ",IF(BD8=3,"trzysta ",IF(BD8=4,"czterysta ",IF(BD8=5,"pięćset ",""))))))</f>
        <v/>
      </c>
      <c r="BI8" s="9" t="str">
        <f>IF(BD8=6,"sześćset ",IF(BD8=7,"siedemset ",IF(BD8=8,"osiemset ",IF(BD8=9,"dziewięćset ",""))))</f>
        <v/>
      </c>
      <c r="BJ8" s="2"/>
      <c r="BK8" s="2"/>
      <c r="BL8" s="2"/>
      <c r="BM8" s="9" t="str">
        <f>IF(BF8,BH8&amp;BL8,IF(BG8,BI8&amp;BL8,""))</f>
        <v/>
      </c>
      <c r="BO8" s="2">
        <f>INT(BO$1/100)-10*BO7-100*BO6-1000*BO5-10000*BO4-100000*BO3</f>
        <v>0</v>
      </c>
      <c r="BP8" s="2"/>
      <c r="BQ8" s="8">
        <f t="shared" si="12"/>
        <v>1</v>
      </c>
      <c r="BR8" s="8">
        <f t="shared" si="13"/>
        <v>0</v>
      </c>
      <c r="BS8" s="9" t="str">
        <f>IF(BO8=0,"",IF(BO8=1,"sto ",IF(BO8=2,"dwieście ",IF(BO8=3,"trzysta ",IF(BO8=4,"czterysta ",IF(BO8=5,"pięćset ",""))))))</f>
        <v/>
      </c>
      <c r="BT8" s="9" t="str">
        <f>IF(BO8=6,"sześćset ",IF(BO8=7,"siedemset ",IF(BO8=8,"osiemset ",IF(BO8=9,"dziewięćset ",""))))</f>
        <v/>
      </c>
      <c r="BU8" s="2"/>
      <c r="BV8" s="2"/>
      <c r="BW8" s="2"/>
      <c r="BX8" s="9" t="str">
        <f>IF(BQ8,BS8&amp;BW8,IF(BR8,BT8&amp;BW8,""))</f>
        <v/>
      </c>
      <c r="BZ8" s="2">
        <f>INT(BZ$1/100)-10*BZ7-100*BZ6-1000*BZ5-10000*BZ4-100000*BZ3</f>
        <v>0</v>
      </c>
      <c r="CA8" s="2"/>
      <c r="CB8" s="8">
        <f t="shared" si="14"/>
        <v>1</v>
      </c>
      <c r="CC8" s="8">
        <f t="shared" si="15"/>
        <v>0</v>
      </c>
      <c r="CD8" s="9" t="str">
        <f>IF(BZ8=0,"",IF(BZ8=1,"sto ",IF(BZ8=2,"dwieście ",IF(BZ8=3,"trzysta ",IF(BZ8=4,"czterysta ",IF(BZ8=5,"pięćset ",""))))))</f>
        <v/>
      </c>
      <c r="CE8" s="9" t="str">
        <f>IF(BZ8=6,"sześćset ",IF(BZ8=7,"siedemset ",IF(BZ8=8,"osiemset ",IF(BZ8=9,"dziewięćset ",""))))</f>
        <v/>
      </c>
      <c r="CF8" s="2"/>
      <c r="CG8" s="2"/>
      <c r="CH8" s="2"/>
      <c r="CI8" s="9" t="str">
        <f>IF(CB8,CD8&amp;CH8,IF(CC8,CE8&amp;CH8,""))</f>
        <v/>
      </c>
      <c r="CK8" s="2">
        <f>INT(CK$1/100)-10*CK7-100*CK6-1000*CK5-10000*CK4-100000*CK3</f>
        <v>0</v>
      </c>
      <c r="CL8" s="2"/>
      <c r="CM8" s="8">
        <f t="shared" si="16"/>
        <v>1</v>
      </c>
      <c r="CN8" s="8">
        <f t="shared" si="17"/>
        <v>0</v>
      </c>
      <c r="CO8" s="9" t="str">
        <f>IF(CK8=0,"",IF(CK8=1,"sto ",IF(CK8=2,"dwieście ",IF(CK8=3,"trzysta ",IF(CK8=4,"czterysta ",IF(CK8=5,"pięćset ",""))))))</f>
        <v/>
      </c>
      <c r="CP8" s="9" t="str">
        <f>IF(CK8=6,"sześćset ",IF(CK8=7,"siedemset ",IF(CK8=8,"osiemset ",IF(CK8=9,"dziewięćset ",""))))</f>
        <v/>
      </c>
      <c r="CQ8" s="2"/>
      <c r="CR8" s="2"/>
      <c r="CS8" s="2"/>
      <c r="CT8" s="9" t="str">
        <f>IF(CM8,CO8&amp;CS8,IF(CN8,CP8&amp;CS8,""))</f>
        <v/>
      </c>
      <c r="CV8" s="2">
        <f>INT(CV$1/100)-10*CV7-100*CV6-1000*CV5-10000*CV4-100000*CV3</f>
        <v>0</v>
      </c>
      <c r="CW8" s="2"/>
      <c r="CX8" s="8">
        <f t="shared" si="18"/>
        <v>1</v>
      </c>
      <c r="CY8" s="8">
        <f t="shared" si="19"/>
        <v>0</v>
      </c>
      <c r="CZ8" s="9" t="str">
        <f>IF(CV8=0,"",IF(CV8=1,"sto ",IF(CV8=2,"dwieście ",IF(CV8=3,"trzysta ",IF(CV8=4,"czterysta ",IF(CV8=5,"pięćset ",""))))))</f>
        <v/>
      </c>
      <c r="DA8" s="9" t="str">
        <f>IF(CV8=6,"sześćset ",IF(CV8=7,"siedemset ",IF(CV8=8,"osiemset ",IF(CV8=9,"dziewięćset ",""))))</f>
        <v/>
      </c>
      <c r="DB8" s="2"/>
      <c r="DC8" s="2"/>
      <c r="DD8" s="2"/>
      <c r="DE8" s="9" t="str">
        <f>IF(CX8,CZ8&amp;DD8,IF(CY8,DA8&amp;DD8,""))</f>
        <v/>
      </c>
      <c r="DG8" s="2">
        <f>INT(DG$1/100)-10*DG7-100*DG6-1000*DG5-10000*DG4-100000*DG3</f>
        <v>0</v>
      </c>
      <c r="DH8" s="2"/>
      <c r="DI8" s="8">
        <f t="shared" si="20"/>
        <v>1</v>
      </c>
      <c r="DJ8" s="8">
        <f t="shared" si="21"/>
        <v>0</v>
      </c>
      <c r="DK8" s="9" t="str">
        <f>IF(DG8=0,"",IF(DG8=1,"sto ",IF(DG8=2,"dwieście ",IF(DG8=3,"trzysta ",IF(DG8=4,"czterysta ",IF(DG8=5,"pięćset ",""))))))</f>
        <v/>
      </c>
      <c r="DL8" s="9" t="str">
        <f>IF(DG8=6,"sześćset ",IF(DG8=7,"siedemset ",IF(DG8=8,"osiemset ",IF(DG8=9,"dziewięćset ",""))))</f>
        <v/>
      </c>
      <c r="DM8" s="2"/>
      <c r="DN8" s="2"/>
      <c r="DO8" s="2"/>
      <c r="DP8" s="9" t="str">
        <f>IF(DI8,DK8&amp;DO8,IF(DJ8,DL8&amp;DO8,""))</f>
        <v/>
      </c>
      <c r="DR8" s="2">
        <f>INT(DR$1/100)-10*DR7-100*DR6-1000*DR5-10000*DR4-100000*DR3</f>
        <v>0</v>
      </c>
      <c r="DS8" s="2"/>
      <c r="DT8" s="8">
        <f t="shared" si="22"/>
        <v>1</v>
      </c>
      <c r="DU8" s="8">
        <f t="shared" si="23"/>
        <v>0</v>
      </c>
      <c r="DV8" s="9" t="str">
        <f>IF(DR8=0,"",IF(DR8=1,"sto ",IF(DR8=2,"dwieście ",IF(DR8=3,"trzysta ",IF(DR8=4,"czterysta ",IF(DR8=5,"pięćset ",""))))))</f>
        <v/>
      </c>
      <c r="DW8" s="9" t="str">
        <f>IF(DR8=6,"sześćset ",IF(DR8=7,"siedemset ",IF(DR8=8,"osiemset ",IF(DR8=9,"dziewięćset ",""))))</f>
        <v/>
      </c>
      <c r="DX8" s="2"/>
      <c r="DY8" s="2"/>
      <c r="DZ8" s="2"/>
      <c r="EA8" s="9" t="str">
        <f>IF(DT8,DV8&amp;DZ8,IF(DU8,DW8&amp;DZ8,""))</f>
        <v/>
      </c>
      <c r="EC8" s="2">
        <f>INT(EC$1/100)-10*EC7-100*EC6-1000*EC5-10000*EC4-100000*EC3</f>
        <v>0</v>
      </c>
      <c r="ED8" s="2"/>
      <c r="EE8" s="8">
        <f t="shared" si="24"/>
        <v>1</v>
      </c>
      <c r="EF8" s="8">
        <f t="shared" si="25"/>
        <v>0</v>
      </c>
      <c r="EG8" s="9" t="str">
        <f>IF(EC8=0,"",IF(EC8=1,"sto ",IF(EC8=2,"dwieście ",IF(EC8=3,"trzysta ",IF(EC8=4,"czterysta ",IF(EC8=5,"pięćset ",""))))))</f>
        <v/>
      </c>
      <c r="EH8" s="9" t="str">
        <f>IF(EC8=6,"sześćset ",IF(EC8=7,"siedemset ",IF(EC8=8,"osiemset ",IF(EC8=9,"dziewięćset ",""))))</f>
        <v/>
      </c>
      <c r="EI8" s="2"/>
      <c r="EJ8" s="2"/>
      <c r="EK8" s="2"/>
      <c r="EL8" s="9" t="str">
        <f>IF(EE8,EG8&amp;EK8,IF(EF8,EH8&amp;EK8,""))</f>
        <v/>
      </c>
      <c r="EN8" s="2">
        <f>INT(EN$1/100)-10*EN7-100*EN6-1000*EN5-10000*EN4-100000*EN3</f>
        <v>0</v>
      </c>
      <c r="EO8" s="2"/>
      <c r="EP8" s="8">
        <f t="shared" si="26"/>
        <v>1</v>
      </c>
      <c r="EQ8" s="8">
        <f t="shared" si="27"/>
        <v>0</v>
      </c>
      <c r="ER8" s="9" t="str">
        <f>IF(EN8=0,"",IF(EN8=1,"sto ",IF(EN8=2,"dwieście ",IF(EN8=3,"trzysta ",IF(EN8=4,"czterysta ",IF(EN8=5,"pięćset ",""))))))</f>
        <v/>
      </c>
      <c r="ES8" s="9" t="str">
        <f>IF(EN8=6,"sześćset ",IF(EN8=7,"siedemset ",IF(EN8=8,"osiemset ",IF(EN8=9,"dziewięćset ",""))))</f>
        <v/>
      </c>
      <c r="ET8" s="2"/>
      <c r="EU8" s="2"/>
      <c r="EV8" s="2"/>
      <c r="EW8" s="9" t="str">
        <f>IF(EP8,ER8&amp;EV8,IF(EQ8,ES8&amp;EV8,""))</f>
        <v/>
      </c>
      <c r="EY8" s="2">
        <f>INT(EY$1/100)-10*EY7-100*EY6-1000*EY5-10000*EY4-100000*EY3</f>
        <v>0</v>
      </c>
      <c r="EZ8" s="2"/>
      <c r="FA8" s="8">
        <f t="shared" si="28"/>
        <v>1</v>
      </c>
      <c r="FB8" s="8">
        <f t="shared" si="29"/>
        <v>0</v>
      </c>
      <c r="FC8" s="9" t="str">
        <f>IF(EY8=0,"",IF(EY8=1,"sto ",IF(EY8=2,"dwieście ",IF(EY8=3,"trzysta ",IF(EY8=4,"czterysta ",IF(EY8=5,"pięćset ",""))))))</f>
        <v/>
      </c>
      <c r="FD8" s="9" t="str">
        <f>IF(EY8=6,"sześćset ",IF(EY8=7,"siedemset ",IF(EY8=8,"osiemset ",IF(EY8=9,"dziewięćset ",""))))</f>
        <v/>
      </c>
      <c r="FE8" s="2"/>
      <c r="FF8" s="2"/>
      <c r="FG8" s="2"/>
      <c r="FH8" s="9" t="str">
        <f>IF(FA8,FC8&amp;FG8,IF(FB8,FD8&amp;FG8,""))</f>
        <v/>
      </c>
      <c r="FJ8" s="2">
        <f>INT(FJ$1/100)-10*FJ7-100*FJ6-1000*FJ5-10000*FJ4-100000*FJ3</f>
        <v>0</v>
      </c>
      <c r="FK8" s="2"/>
      <c r="FL8" s="8">
        <f t="shared" si="30"/>
        <v>1</v>
      </c>
      <c r="FM8" s="8">
        <f t="shared" si="31"/>
        <v>0</v>
      </c>
      <c r="FN8" s="9" t="str">
        <f>IF(FJ8=0,"",IF(FJ8=1,"sto ",IF(FJ8=2,"dwieście ",IF(FJ8=3,"trzysta ",IF(FJ8=4,"czterysta ",IF(FJ8=5,"pięćset ",""))))))</f>
        <v/>
      </c>
      <c r="FO8" s="9" t="str">
        <f>IF(FJ8=6,"sześćset ",IF(FJ8=7,"siedemset ",IF(FJ8=8,"osiemset ",IF(FJ8=9,"dziewięćset ",""))))</f>
        <v/>
      </c>
      <c r="FP8" s="2"/>
      <c r="FQ8" s="2"/>
      <c r="FR8" s="2"/>
      <c r="FS8" s="9" t="str">
        <f>IF(FL8,FN8&amp;FR8,IF(FM8,FO8&amp;FR8,""))</f>
        <v/>
      </c>
      <c r="FU8" s="2">
        <f>INT(FU$1/100)-10*FU7-100*FU6-1000*FU5-10000*FU4-100000*FU3</f>
        <v>0</v>
      </c>
      <c r="FV8" s="2"/>
      <c r="FW8" s="8">
        <f t="shared" si="32"/>
        <v>1</v>
      </c>
      <c r="FX8" s="8">
        <f t="shared" si="33"/>
        <v>0</v>
      </c>
      <c r="FY8" s="9" t="str">
        <f>IF(FU8=0,"",IF(FU8=1,"sto ",IF(FU8=2,"dwieście ",IF(FU8=3,"trzysta ",IF(FU8=4,"czterysta ",IF(FU8=5,"pięćset ",""))))))</f>
        <v/>
      </c>
      <c r="FZ8" s="9" t="str">
        <f>IF(FU8=6,"sześćset ",IF(FU8=7,"siedemset ",IF(FU8=8,"osiemset ",IF(FU8=9,"dziewięćset ",""))))</f>
        <v/>
      </c>
      <c r="GA8" s="2"/>
      <c r="GB8" s="2"/>
      <c r="GC8" s="2"/>
      <c r="GD8" s="9" t="str">
        <f>IF(FW8,FY8&amp;GC8,IF(FX8,FZ8&amp;GC8,""))</f>
        <v/>
      </c>
    </row>
    <row r="9" spans="1:186" x14ac:dyDescent="0.35">
      <c r="A9" s="2">
        <f>INT(A$1/10)-10*A8-100*A7-1000*A6-10000*A5-100000*A4-1000000*A3</f>
        <v>0</v>
      </c>
      <c r="B9" s="2"/>
      <c r="C9" s="8">
        <f t="shared" si="0"/>
        <v>1</v>
      </c>
      <c r="D9" s="8">
        <f t="shared" si="1"/>
        <v>0</v>
      </c>
      <c r="E9" s="9" t="str">
        <f>IF(A9=0,"",IF(A9=1,IF(A10=0,"dziesięć ",""),IF(A9=2,"dwadzieścia ",IF(A9=3,"trzydzieści ",IF(A9=4,"czterdzieści ",IF(A9=5,"pięćdziesiąt ",""))))))</f>
        <v/>
      </c>
      <c r="F9" s="9" t="str">
        <f>IF(A9=6,"sześćdziesiąt ",IF(A9=7,"siedemdziesiąt ",IF(A9=8,"osiemdziesiąt ",IF(A9=9,"dziewięćdziesiąt ",""))))</f>
        <v/>
      </c>
      <c r="G9" s="2"/>
      <c r="H9" s="2"/>
      <c r="I9" s="2"/>
      <c r="J9" s="9" t="str">
        <f>IF(C9,E9&amp;I9,IF(D9,F9&amp;I9,""))</f>
        <v/>
      </c>
      <c r="L9" s="2" t="e">
        <f>INT(L$1/10)-10*L8-100*L7-1000*L6-10000*L5-100000*L4-1000000*L3</f>
        <v>#REF!</v>
      </c>
      <c r="M9" s="2"/>
      <c r="N9" s="8" t="e">
        <f t="shared" si="2"/>
        <v>#REF!</v>
      </c>
      <c r="O9" s="8" t="e">
        <f t="shared" si="3"/>
        <v>#REF!</v>
      </c>
      <c r="P9" s="9" t="e">
        <f>IF(L9=0,"",IF(L9=1,IF(L10=0,"dziesięć ",""),IF(L9=2,"dwadzieścia ",IF(L9=3,"trzydzieści ",IF(L9=4,"czterdzieści ",IF(L9=5,"pięćdziesiąt ",""))))))</f>
        <v>#REF!</v>
      </c>
      <c r="Q9" s="9" t="e">
        <f>IF(L9=6,"sześćdziesiąt ",IF(L9=7,"siedemdziesiąt ",IF(L9=8,"osiemdziesiąt ",IF(L9=9,"dziewięćdziesiąt ",""))))</f>
        <v>#REF!</v>
      </c>
      <c r="R9" s="2"/>
      <c r="S9" s="2"/>
      <c r="T9" s="2"/>
      <c r="U9" s="9" t="e">
        <f>IF(N9,P9&amp;T9,IF(O9,Q9&amp;T9,""))</f>
        <v>#REF!</v>
      </c>
      <c r="W9" s="2" t="e">
        <f>INT(W$1/10)-10*W8-100*W7-1000*W6-10000*W5-100000*W4-1000000*W3</f>
        <v>#REF!</v>
      </c>
      <c r="X9" s="2"/>
      <c r="Y9" s="8" t="e">
        <f t="shared" si="4"/>
        <v>#REF!</v>
      </c>
      <c r="Z9" s="8" t="e">
        <f t="shared" si="5"/>
        <v>#REF!</v>
      </c>
      <c r="AA9" s="9" t="e">
        <f>IF(W9=0,"",IF(W9=1,IF(W10=0,"dziesięć ",""),IF(W9=2,"dwadzieścia ",IF(W9=3,"trzydzieści ",IF(W9=4,"czterdzieści ",IF(W9=5,"pięćdziesiąt ",""))))))</f>
        <v>#REF!</v>
      </c>
      <c r="AB9" s="9" t="e">
        <f>IF(W9=6,"sześćdziesiąt ",IF(W9=7,"siedemdziesiąt ",IF(W9=8,"osiemdziesiąt ",IF(W9=9,"dziewięćdziesiąt ",""))))</f>
        <v>#REF!</v>
      </c>
      <c r="AC9" s="2"/>
      <c r="AD9" s="2"/>
      <c r="AE9" s="2"/>
      <c r="AF9" s="9" t="e">
        <f>IF(Y9,AA9&amp;AE9,IF(Z9,AB9&amp;AE9,""))</f>
        <v>#REF!</v>
      </c>
      <c r="AH9" s="2" t="e">
        <f>INT(AH$1/10)-10*AH8-100*AH7-1000*AH6-10000*AH5-100000*AH4-1000000*AH3</f>
        <v>#REF!</v>
      </c>
      <c r="AI9" s="2"/>
      <c r="AJ9" s="8" t="e">
        <f t="shared" si="6"/>
        <v>#REF!</v>
      </c>
      <c r="AK9" s="8" t="e">
        <f t="shared" si="7"/>
        <v>#REF!</v>
      </c>
      <c r="AL9" s="9" t="e">
        <f>IF(AH9=0,"",IF(AH9=1,IF(AH10=0,"dziesięć ",""),IF(AH9=2,"dwadzieścia ",IF(AH9=3,"trzydzieści ",IF(AH9=4,"czterdzieści ",IF(AH9=5,"pięćdziesiąt ",""))))))</f>
        <v>#REF!</v>
      </c>
      <c r="AM9" s="9" t="e">
        <f>IF(AH9=6,"sześćdziesiąt ",IF(AH9=7,"siedemdziesiąt ",IF(AH9=8,"osiemdziesiąt ",IF(AH9=9,"dziewięćdziesiąt ",""))))</f>
        <v>#REF!</v>
      </c>
      <c r="AN9" s="2"/>
      <c r="AO9" s="2"/>
      <c r="AP9" s="2"/>
      <c r="AQ9" s="9" t="e">
        <f>IF(AJ9,AL9&amp;AP9,IF(AK9,AM9&amp;AP9,""))</f>
        <v>#REF!</v>
      </c>
      <c r="AS9" s="2">
        <f>INT(AS$1/10)-10*AS8-100*AS7-1000*AS6-10000*AS5-100000*AS4-1000000*AS3</f>
        <v>0</v>
      </c>
      <c r="AT9" s="2"/>
      <c r="AU9" s="8">
        <f t="shared" si="8"/>
        <v>1</v>
      </c>
      <c r="AV9" s="8">
        <f t="shared" si="9"/>
        <v>0</v>
      </c>
      <c r="AW9" s="9" t="str">
        <f>IF(AS9=0,"",IF(AS9=1,IF(AS10=0,"dziesięć ",""),IF(AS9=2,"dwadzieścia ",IF(AS9=3,"trzydzieści ",IF(AS9=4,"czterdzieści ",IF(AS9=5,"pięćdziesiąt ",""))))))</f>
        <v/>
      </c>
      <c r="AX9" s="9" t="str">
        <f>IF(AS9=6,"sześćdziesiąt ",IF(AS9=7,"siedemdziesiąt ",IF(AS9=8,"osiemdziesiąt ",IF(AS9=9,"dziewięćdziesiąt ",""))))</f>
        <v/>
      </c>
      <c r="AY9" s="2"/>
      <c r="AZ9" s="2"/>
      <c r="BA9" s="2"/>
      <c r="BB9" s="9" t="str">
        <f>IF(AU9,AW9&amp;BA9,IF(AV9,AX9&amp;BA9,""))</f>
        <v/>
      </c>
      <c r="BD9" s="2">
        <f>INT(BD$1/10)-10*BD8-100*BD7-1000*BD6-10000*BD5-100000*BD4-1000000*BD3</f>
        <v>0</v>
      </c>
      <c r="BE9" s="2"/>
      <c r="BF9" s="8">
        <f t="shared" si="10"/>
        <v>1</v>
      </c>
      <c r="BG9" s="8">
        <f t="shared" si="11"/>
        <v>0</v>
      </c>
      <c r="BH9" s="9" t="str">
        <f>IF(BD9=0,"",IF(BD9=1,IF(BD10=0,"dziesięć ",""),IF(BD9=2,"dwadzieścia ",IF(BD9=3,"trzydzieści ",IF(BD9=4,"czterdzieści ",IF(BD9=5,"pięćdziesiąt ",""))))))</f>
        <v/>
      </c>
      <c r="BI9" s="9" t="str">
        <f>IF(BD9=6,"sześćdziesiąt ",IF(BD9=7,"siedemdziesiąt ",IF(BD9=8,"osiemdziesiąt ",IF(BD9=9,"dziewięćdziesiąt ",""))))</f>
        <v/>
      </c>
      <c r="BJ9" s="2"/>
      <c r="BK9" s="2"/>
      <c r="BL9" s="2"/>
      <c r="BM9" s="9" t="str">
        <f>IF(BF9,BH9&amp;BL9,IF(BG9,BI9&amp;BL9,""))</f>
        <v/>
      </c>
      <c r="BO9" s="2">
        <f>INT(BO$1/10)-10*BO8-100*BO7-1000*BO6-10000*BO5-100000*BO4-1000000*BO3</f>
        <v>0</v>
      </c>
      <c r="BP9" s="2"/>
      <c r="BQ9" s="8">
        <f t="shared" si="12"/>
        <v>1</v>
      </c>
      <c r="BR9" s="8">
        <f t="shared" si="13"/>
        <v>0</v>
      </c>
      <c r="BS9" s="9" t="str">
        <f>IF(BO9=0,"",IF(BO9=1,IF(BO10=0,"dziesięć ",""),IF(BO9=2,"dwadzieścia ",IF(BO9=3,"trzydzieści ",IF(BO9=4,"czterdzieści ",IF(BO9=5,"pięćdziesiąt ",""))))))</f>
        <v/>
      </c>
      <c r="BT9" s="9" t="str">
        <f>IF(BO9=6,"sześćdziesiąt ",IF(BO9=7,"siedemdziesiąt ",IF(BO9=8,"osiemdziesiąt ",IF(BO9=9,"dziewięćdziesiąt ",""))))</f>
        <v/>
      </c>
      <c r="BU9" s="2"/>
      <c r="BV9" s="2"/>
      <c r="BW9" s="2"/>
      <c r="BX9" s="9" t="str">
        <f>IF(BQ9,BS9&amp;BW9,IF(BR9,BT9&amp;BW9,""))</f>
        <v/>
      </c>
      <c r="BZ9" s="2">
        <f>INT(BZ$1/10)-10*BZ8-100*BZ7-1000*BZ6-10000*BZ5-100000*BZ4-1000000*BZ3</f>
        <v>0</v>
      </c>
      <c r="CA9" s="2"/>
      <c r="CB9" s="8">
        <f t="shared" si="14"/>
        <v>1</v>
      </c>
      <c r="CC9" s="8">
        <f t="shared" si="15"/>
        <v>0</v>
      </c>
      <c r="CD9" s="9" t="str">
        <f>IF(BZ9=0,"",IF(BZ9=1,IF(BZ10=0,"dziesięć ",""),IF(BZ9=2,"dwadzieścia ",IF(BZ9=3,"trzydzieści ",IF(BZ9=4,"czterdzieści ",IF(BZ9=5,"pięćdziesiąt ",""))))))</f>
        <v/>
      </c>
      <c r="CE9" s="9" t="str">
        <f>IF(BZ9=6,"sześćdziesiąt ",IF(BZ9=7,"siedemdziesiąt ",IF(BZ9=8,"osiemdziesiąt ",IF(BZ9=9,"dziewięćdziesiąt ",""))))</f>
        <v/>
      </c>
      <c r="CF9" s="2"/>
      <c r="CG9" s="2"/>
      <c r="CH9" s="2"/>
      <c r="CI9" s="9" t="str">
        <f>IF(CB9,CD9&amp;CH9,IF(CC9,CE9&amp;CH9,""))</f>
        <v/>
      </c>
      <c r="CK9" s="2">
        <f>INT(CK$1/10)-10*CK8-100*CK7-1000*CK6-10000*CK5-100000*CK4-1000000*CK3</f>
        <v>0</v>
      </c>
      <c r="CL9" s="2"/>
      <c r="CM9" s="8">
        <f t="shared" si="16"/>
        <v>1</v>
      </c>
      <c r="CN9" s="8">
        <f t="shared" si="17"/>
        <v>0</v>
      </c>
      <c r="CO9" s="9" t="str">
        <f>IF(CK9=0,"",IF(CK9=1,IF(CK10=0,"dziesięć ",""),IF(CK9=2,"dwadzieścia ",IF(CK9=3,"trzydzieści ",IF(CK9=4,"czterdzieści ",IF(CK9=5,"pięćdziesiąt ",""))))))</f>
        <v/>
      </c>
      <c r="CP9" s="9" t="str">
        <f>IF(CK9=6,"sześćdziesiąt ",IF(CK9=7,"siedemdziesiąt ",IF(CK9=8,"osiemdziesiąt ",IF(CK9=9,"dziewięćdziesiąt ",""))))</f>
        <v/>
      </c>
      <c r="CQ9" s="2"/>
      <c r="CR9" s="2"/>
      <c r="CS9" s="2"/>
      <c r="CT9" s="9" t="str">
        <f>IF(CM9,CO9&amp;CS9,IF(CN9,CP9&amp;CS9,""))</f>
        <v/>
      </c>
      <c r="CV9" s="2">
        <f>INT(CV$1/10)-10*CV8-100*CV7-1000*CV6-10000*CV5-100000*CV4-1000000*CV3</f>
        <v>0</v>
      </c>
      <c r="CW9" s="2"/>
      <c r="CX9" s="8">
        <f t="shared" si="18"/>
        <v>1</v>
      </c>
      <c r="CY9" s="8">
        <f t="shared" si="19"/>
        <v>0</v>
      </c>
      <c r="CZ9" s="9" t="str">
        <f>IF(CV9=0,"",IF(CV9=1,IF(CV10=0,"dziesięć ",""),IF(CV9=2,"dwadzieścia ",IF(CV9=3,"trzydzieści ",IF(CV9=4,"czterdzieści ",IF(CV9=5,"pięćdziesiąt ",""))))))</f>
        <v/>
      </c>
      <c r="DA9" s="9" t="str">
        <f>IF(CV9=6,"sześćdziesiąt ",IF(CV9=7,"siedemdziesiąt ",IF(CV9=8,"osiemdziesiąt ",IF(CV9=9,"dziewięćdziesiąt ",""))))</f>
        <v/>
      </c>
      <c r="DB9" s="2"/>
      <c r="DC9" s="2"/>
      <c r="DD9" s="2"/>
      <c r="DE9" s="9" t="str">
        <f>IF(CX9,CZ9&amp;DD9,IF(CY9,DA9&amp;DD9,""))</f>
        <v/>
      </c>
      <c r="DG9" s="2">
        <f>INT(DG$1/10)-10*DG8-100*DG7-1000*DG6-10000*DG5-100000*DG4-1000000*DG3</f>
        <v>0</v>
      </c>
      <c r="DH9" s="2"/>
      <c r="DI9" s="8">
        <f t="shared" si="20"/>
        <v>1</v>
      </c>
      <c r="DJ9" s="8">
        <f t="shared" si="21"/>
        <v>0</v>
      </c>
      <c r="DK9" s="9" t="str">
        <f>IF(DG9=0,"",IF(DG9=1,IF(DG10=0,"dziesięć ",""),IF(DG9=2,"dwadzieścia ",IF(DG9=3,"trzydzieści ",IF(DG9=4,"czterdzieści ",IF(DG9=5,"pięćdziesiąt ",""))))))</f>
        <v/>
      </c>
      <c r="DL9" s="9" t="str">
        <f>IF(DG9=6,"sześćdziesiąt ",IF(DG9=7,"siedemdziesiąt ",IF(DG9=8,"osiemdziesiąt ",IF(DG9=9,"dziewięćdziesiąt ",""))))</f>
        <v/>
      </c>
      <c r="DM9" s="2"/>
      <c r="DN9" s="2"/>
      <c r="DO9" s="2"/>
      <c r="DP9" s="9" t="str">
        <f>IF(DI9,DK9&amp;DO9,IF(DJ9,DL9&amp;DO9,""))</f>
        <v/>
      </c>
      <c r="DR9" s="2">
        <f>INT(DR$1/10)-10*DR8-100*DR7-1000*DR6-10000*DR5-100000*DR4-1000000*DR3</f>
        <v>0</v>
      </c>
      <c r="DS9" s="2"/>
      <c r="DT9" s="8">
        <f t="shared" si="22"/>
        <v>1</v>
      </c>
      <c r="DU9" s="8">
        <f t="shared" si="23"/>
        <v>0</v>
      </c>
      <c r="DV9" s="9" t="str">
        <f>IF(DR9=0,"",IF(DR9=1,IF(DR10=0,"dziesięć ",""),IF(DR9=2,"dwadzieścia ",IF(DR9=3,"trzydzieści ",IF(DR9=4,"czterdzieści ",IF(DR9=5,"pięćdziesiąt ",""))))))</f>
        <v/>
      </c>
      <c r="DW9" s="9" t="str">
        <f>IF(DR9=6,"sześćdziesiąt ",IF(DR9=7,"siedemdziesiąt ",IF(DR9=8,"osiemdziesiąt ",IF(DR9=9,"dziewięćdziesiąt ",""))))</f>
        <v/>
      </c>
      <c r="DX9" s="2"/>
      <c r="DY9" s="2"/>
      <c r="DZ9" s="2"/>
      <c r="EA9" s="9" t="str">
        <f>IF(DT9,DV9&amp;DZ9,IF(DU9,DW9&amp;DZ9,""))</f>
        <v/>
      </c>
      <c r="EC9" s="2">
        <f>INT(EC$1/10)-10*EC8-100*EC7-1000*EC6-10000*EC5-100000*EC4-1000000*EC3</f>
        <v>0</v>
      </c>
      <c r="ED9" s="2"/>
      <c r="EE9" s="8">
        <f t="shared" si="24"/>
        <v>1</v>
      </c>
      <c r="EF9" s="8">
        <f t="shared" si="25"/>
        <v>0</v>
      </c>
      <c r="EG9" s="9" t="str">
        <f>IF(EC9=0,"",IF(EC9=1,IF(EC10=0,"dziesięć ",""),IF(EC9=2,"dwadzieścia ",IF(EC9=3,"trzydzieści ",IF(EC9=4,"czterdzieści ",IF(EC9=5,"pięćdziesiąt ",""))))))</f>
        <v/>
      </c>
      <c r="EH9" s="9" t="str">
        <f>IF(EC9=6,"sześćdziesiąt ",IF(EC9=7,"siedemdziesiąt ",IF(EC9=8,"osiemdziesiąt ",IF(EC9=9,"dziewięćdziesiąt ",""))))</f>
        <v/>
      </c>
      <c r="EI9" s="2"/>
      <c r="EJ9" s="2"/>
      <c r="EK9" s="2"/>
      <c r="EL9" s="9" t="str">
        <f>IF(EE9,EG9&amp;EK9,IF(EF9,EH9&amp;EK9,""))</f>
        <v/>
      </c>
      <c r="EN9" s="2">
        <f>INT(EN$1/10)-10*EN8-100*EN7-1000*EN6-10000*EN5-100000*EN4-1000000*EN3</f>
        <v>0</v>
      </c>
      <c r="EO9" s="2"/>
      <c r="EP9" s="8">
        <f t="shared" si="26"/>
        <v>1</v>
      </c>
      <c r="EQ9" s="8">
        <f t="shared" si="27"/>
        <v>0</v>
      </c>
      <c r="ER9" s="9" t="str">
        <f>IF(EN9=0,"",IF(EN9=1,IF(EN10=0,"dziesięć ",""),IF(EN9=2,"dwadzieścia ",IF(EN9=3,"trzydzieści ",IF(EN9=4,"czterdzieści ",IF(EN9=5,"pięćdziesiąt ",""))))))</f>
        <v/>
      </c>
      <c r="ES9" s="9" t="str">
        <f>IF(EN9=6,"sześćdziesiąt ",IF(EN9=7,"siedemdziesiąt ",IF(EN9=8,"osiemdziesiąt ",IF(EN9=9,"dziewięćdziesiąt ",""))))</f>
        <v/>
      </c>
      <c r="ET9" s="2"/>
      <c r="EU9" s="2"/>
      <c r="EV9" s="2"/>
      <c r="EW9" s="9" t="str">
        <f>IF(EP9,ER9&amp;EV9,IF(EQ9,ES9&amp;EV9,""))</f>
        <v/>
      </c>
      <c r="EY9" s="2">
        <f>INT(EY$1/10)-10*EY8-100*EY7-1000*EY6-10000*EY5-100000*EY4-1000000*EY3</f>
        <v>0</v>
      </c>
      <c r="EZ9" s="2"/>
      <c r="FA9" s="8">
        <f t="shared" si="28"/>
        <v>1</v>
      </c>
      <c r="FB9" s="8">
        <f t="shared" si="29"/>
        <v>0</v>
      </c>
      <c r="FC9" s="9" t="str">
        <f>IF(EY9=0,"",IF(EY9=1,IF(EY10=0,"dziesięć ",""),IF(EY9=2,"dwadzieścia ",IF(EY9=3,"trzydzieści ",IF(EY9=4,"czterdzieści ",IF(EY9=5,"pięćdziesiąt ",""))))))</f>
        <v/>
      </c>
      <c r="FD9" s="9" t="str">
        <f>IF(EY9=6,"sześćdziesiąt ",IF(EY9=7,"siedemdziesiąt ",IF(EY9=8,"osiemdziesiąt ",IF(EY9=9,"dziewięćdziesiąt ",""))))</f>
        <v/>
      </c>
      <c r="FE9" s="2"/>
      <c r="FF9" s="2"/>
      <c r="FG9" s="2"/>
      <c r="FH9" s="9" t="str">
        <f>IF(FA9,FC9&amp;FG9,IF(FB9,FD9&amp;FG9,""))</f>
        <v/>
      </c>
      <c r="FJ9" s="2">
        <f>INT(FJ$1/10)-10*FJ8-100*FJ7-1000*FJ6-10000*FJ5-100000*FJ4-1000000*FJ3</f>
        <v>0</v>
      </c>
      <c r="FK9" s="2"/>
      <c r="FL9" s="8">
        <f t="shared" si="30"/>
        <v>1</v>
      </c>
      <c r="FM9" s="8">
        <f t="shared" si="31"/>
        <v>0</v>
      </c>
      <c r="FN9" s="9" t="str">
        <f>IF(FJ9=0,"",IF(FJ9=1,IF(FJ10=0,"dziesięć ",""),IF(FJ9=2,"dwadzieścia ",IF(FJ9=3,"trzydzieści ",IF(FJ9=4,"czterdzieści ",IF(FJ9=5,"pięćdziesiąt ",""))))))</f>
        <v/>
      </c>
      <c r="FO9" s="9" t="str">
        <f>IF(FJ9=6,"sześćdziesiąt ",IF(FJ9=7,"siedemdziesiąt ",IF(FJ9=8,"osiemdziesiąt ",IF(FJ9=9,"dziewięćdziesiąt ",""))))</f>
        <v/>
      </c>
      <c r="FP9" s="2"/>
      <c r="FQ9" s="2"/>
      <c r="FR9" s="2"/>
      <c r="FS9" s="9" t="str">
        <f>IF(FL9,FN9&amp;FR9,IF(FM9,FO9&amp;FR9,""))</f>
        <v/>
      </c>
      <c r="FU9" s="2">
        <f>INT(FU$1/10)-10*FU8-100*FU7-1000*FU6-10000*FU5-100000*FU4-1000000*FU3</f>
        <v>0</v>
      </c>
      <c r="FV9" s="2"/>
      <c r="FW9" s="8">
        <f t="shared" si="32"/>
        <v>1</v>
      </c>
      <c r="FX9" s="8">
        <f t="shared" si="33"/>
        <v>0</v>
      </c>
      <c r="FY9" s="9" t="str">
        <f>IF(FU9=0,"",IF(FU9=1,IF(FU10=0,"dziesięć ",""),IF(FU9=2,"dwadzieścia ",IF(FU9=3,"trzydzieści ",IF(FU9=4,"czterdzieści ",IF(FU9=5,"pięćdziesiąt ",""))))))</f>
        <v/>
      </c>
      <c r="FZ9" s="9" t="str">
        <f>IF(FU9=6,"sześćdziesiąt ",IF(FU9=7,"siedemdziesiąt ",IF(FU9=8,"osiemdziesiąt ",IF(FU9=9,"dziewięćdziesiąt ",""))))</f>
        <v/>
      </c>
      <c r="GA9" s="2"/>
      <c r="GB9" s="2"/>
      <c r="GC9" s="2"/>
      <c r="GD9" s="9" t="str">
        <f>IF(FW9,FY9&amp;GC9,IF(FX9,FZ9&amp;GC9,""))</f>
        <v/>
      </c>
    </row>
    <row r="10" spans="1:186" x14ac:dyDescent="0.35">
      <c r="A10" s="3">
        <f>INT(A$1)-10*A9-100*A8-1000*A7-10000*A6-100000*A5-1000000*A4-10000000*A3</f>
        <v>0</v>
      </c>
      <c r="B10" s="2"/>
      <c r="C10" s="8">
        <f t="shared" si="0"/>
        <v>1</v>
      </c>
      <c r="D10" s="8">
        <f t="shared" si="1"/>
        <v>0</v>
      </c>
      <c r="E10" s="9" t="str">
        <f>IF(A10=0,"",IF(A10=1,"jeden ",IF(A10=2,"dwa ",IF(A10=3,"trzy ",IF(A10=4,"cztery ",IF(A10=5,"pięć ",""))))))</f>
        <v/>
      </c>
      <c r="F10" s="9" t="str">
        <f>IF(A10=6,"sześć ",IF(A10=7,"siedem ",IF(A10=8,"osiem ",IF(A10=9,"dziewięć ",""))))</f>
        <v/>
      </c>
      <c r="G10" s="9" t="str">
        <f>IF(A10=0,"",IF(A10=1,"jedenaście ",IF(A10=2,"dwanaście ",IF(A10=3,"trzynaście ",IF(A10=4,"czternaście ",IF(A10=5,"piętnaście ",""))))))</f>
        <v/>
      </c>
      <c r="H10" s="9" t="str">
        <f>IF(A10=6,"szesnaście ",IF(A10=7,"siedemnaście ",IF(A10=8,"osiemnaście ",IF(A10=9,"dziewiętnaście ",""))))</f>
        <v/>
      </c>
      <c r="I10" s="2"/>
      <c r="J10" s="9" t="str">
        <f>IF(A9=1,IF(C10,G10,IF(D10,H10)),IF(C10,E10,IF(D10,F10,"")))</f>
        <v/>
      </c>
      <c r="L10" s="3" t="e">
        <f>INT(L$1)-10*L9-100*L8-1000*L7-10000*L6-100000*L5-1000000*L4-10000000*L3</f>
        <v>#REF!</v>
      </c>
      <c r="M10" s="2"/>
      <c r="N10" s="8" t="e">
        <f t="shared" si="2"/>
        <v>#REF!</v>
      </c>
      <c r="O10" s="8" t="e">
        <f t="shared" si="3"/>
        <v>#REF!</v>
      </c>
      <c r="P10" s="9" t="e">
        <f>IF(L10=0,"",IF(L10=1,"jeden ",IF(L10=2,"dwa ",IF(L10=3,"trzy ",IF(L10=4,"cztery ",IF(L10=5,"pięć ",""))))))</f>
        <v>#REF!</v>
      </c>
      <c r="Q10" s="9" t="e">
        <f>IF(L10=6,"sześć ",IF(L10=7,"siedem ",IF(L10=8,"osiem ",IF(L10=9,"dziewięć ",""))))</f>
        <v>#REF!</v>
      </c>
      <c r="R10" s="9" t="e">
        <f>IF(L10=0,"",IF(L10=1,"jedenaście ",IF(L10=2,"dwanaście ",IF(L10=3,"trzynaście ",IF(L10=4,"czternaście ",IF(L10=5,"piętnaście ",""))))))</f>
        <v>#REF!</v>
      </c>
      <c r="S10" s="9" t="e">
        <f>IF(L10=6,"szesnaście ",IF(L10=7,"siedemnaście ",IF(L10=8,"osiemnaście ",IF(L10=9,"dziewiętnaście ",""))))</f>
        <v>#REF!</v>
      </c>
      <c r="T10" s="2"/>
      <c r="U10" s="9" t="e">
        <f>IF(L9=1,IF(N10,R10,IF(O10,S10)),IF(N10,P10,IF(O10,Q10,"")))</f>
        <v>#REF!</v>
      </c>
      <c r="W10" s="3" t="e">
        <f>INT(W$1)-10*W9-100*W8-1000*W7-10000*W6-100000*W5-1000000*W4-10000000*W3</f>
        <v>#REF!</v>
      </c>
      <c r="X10" s="2"/>
      <c r="Y10" s="8" t="e">
        <f t="shared" si="4"/>
        <v>#REF!</v>
      </c>
      <c r="Z10" s="8" t="e">
        <f t="shared" si="5"/>
        <v>#REF!</v>
      </c>
      <c r="AA10" s="9" t="e">
        <f>IF(W10=0,"",IF(W10=1,"jeden ",IF(W10=2,"dwa ",IF(W10=3,"trzy ",IF(W10=4,"cztery ",IF(W10=5,"pięć ",""))))))</f>
        <v>#REF!</v>
      </c>
      <c r="AB10" s="9" t="e">
        <f>IF(W10=6,"sześć ",IF(W10=7,"siedem ",IF(W10=8,"osiem ",IF(W10=9,"dziewięć ",""))))</f>
        <v>#REF!</v>
      </c>
      <c r="AC10" s="9" t="e">
        <f>IF(W10=0,"",IF(W10=1,"jedenaście ",IF(W10=2,"dwanaście ",IF(W10=3,"trzynaście ",IF(W10=4,"czternaście ",IF(W10=5,"piętnaście ",""))))))</f>
        <v>#REF!</v>
      </c>
      <c r="AD10" s="9" t="e">
        <f>IF(W10=6,"szesnaście ",IF(W10=7,"siedemnaście ",IF(W10=8,"osiemnaście ",IF(W10=9,"dziewiętnaście ",""))))</f>
        <v>#REF!</v>
      </c>
      <c r="AE10" s="2"/>
      <c r="AF10" s="9" t="e">
        <f>IF(W9=1,IF(Y10,AC10,IF(Z10,AD10)),IF(Y10,AA10,IF(Z10,AB10,"")))</f>
        <v>#REF!</v>
      </c>
      <c r="AH10" s="3" t="e">
        <f>INT(AH$1)-10*AH9-100*AH8-1000*AH7-10000*AH6-100000*AH5-1000000*AH4-10000000*AH3</f>
        <v>#REF!</v>
      </c>
      <c r="AI10" s="2"/>
      <c r="AJ10" s="8" t="e">
        <f t="shared" si="6"/>
        <v>#REF!</v>
      </c>
      <c r="AK10" s="8" t="e">
        <f t="shared" si="7"/>
        <v>#REF!</v>
      </c>
      <c r="AL10" s="9" t="e">
        <f>IF(AH10=0,"",IF(AH10=1,"jeden ",IF(AH10=2,"dwa ",IF(AH10=3,"trzy ",IF(AH10=4,"cztery ",IF(AH10=5,"pięć ",""))))))</f>
        <v>#REF!</v>
      </c>
      <c r="AM10" s="9" t="e">
        <f>IF(AH10=6,"sześć ",IF(AH10=7,"siedem ",IF(AH10=8,"osiem ",IF(AH10=9,"dziewięć ",""))))</f>
        <v>#REF!</v>
      </c>
      <c r="AN10" s="9" t="e">
        <f>IF(AH10=0,"",IF(AH10=1,"jedenaście ",IF(AH10=2,"dwanaście ",IF(AH10=3,"trzynaście ",IF(AH10=4,"czternaście ",IF(AH10=5,"piętnaście ",""))))))</f>
        <v>#REF!</v>
      </c>
      <c r="AO10" s="9" t="e">
        <f>IF(AH10=6,"szesnaście ",IF(AH10=7,"siedemnaście ",IF(AH10=8,"osiemnaście ",IF(AH10=9,"dziewiętnaście ",""))))</f>
        <v>#REF!</v>
      </c>
      <c r="AP10" s="2"/>
      <c r="AQ10" s="9" t="e">
        <f>IF(AH9=1,IF(AJ10,AN10,IF(AK10,AO10)),IF(AJ10,AL10,IF(AK10,AM10,"")))</f>
        <v>#REF!</v>
      </c>
      <c r="AS10" s="3">
        <f>INT(AS$1)-10*AS9-100*AS8-1000*AS7-10000*AS6-100000*AS5-1000000*AS4-10000000*AS3</f>
        <v>0</v>
      </c>
      <c r="AT10" s="2"/>
      <c r="AU10" s="8">
        <f t="shared" si="8"/>
        <v>1</v>
      </c>
      <c r="AV10" s="8">
        <f t="shared" si="9"/>
        <v>0</v>
      </c>
      <c r="AW10" s="9" t="str">
        <f>IF(AS10=0,"",IF(AS10=1,"jeden ",IF(AS10=2,"dwa ",IF(AS10=3,"trzy ",IF(AS10=4,"cztery ",IF(AS10=5,"pięć ",""))))))</f>
        <v/>
      </c>
      <c r="AX10" s="9" t="str">
        <f>IF(AS10=6,"sześć ",IF(AS10=7,"siedem ",IF(AS10=8,"osiem ",IF(AS10=9,"dziewięć ",""))))</f>
        <v/>
      </c>
      <c r="AY10" s="9" t="str">
        <f>IF(AS10=0,"",IF(AS10=1,"jedenaście ",IF(AS10=2,"dwanaście ",IF(AS10=3,"trzynaście ",IF(AS10=4,"czternaście ",IF(AS10=5,"piętnaście ",""))))))</f>
        <v/>
      </c>
      <c r="AZ10" s="9" t="str">
        <f>IF(AS10=6,"szesnaście ",IF(AS10=7,"siedemnaście ",IF(AS10=8,"osiemnaście ",IF(AS10=9,"dziewiętnaście ",""))))</f>
        <v/>
      </c>
      <c r="BA10" s="2"/>
      <c r="BB10" s="9" t="str">
        <f>IF(AS9=1,IF(AU10,AY10,IF(AV10,AZ10)),IF(AU10,AW10,IF(AV10,AX10,"")))</f>
        <v/>
      </c>
      <c r="BD10" s="3">
        <f>INT(BD$1)-10*BD9-100*BD8-1000*BD7-10000*BD6-100000*BD5-1000000*BD4-10000000*BD3</f>
        <v>0</v>
      </c>
      <c r="BE10" s="2"/>
      <c r="BF10" s="8">
        <f t="shared" si="10"/>
        <v>1</v>
      </c>
      <c r="BG10" s="8">
        <f t="shared" si="11"/>
        <v>0</v>
      </c>
      <c r="BH10" s="9" t="str">
        <f>IF(BD10=0,"",IF(BD10=1,"jeden ",IF(BD10=2,"dwa ",IF(BD10=3,"trzy ",IF(BD10=4,"cztery ",IF(BD10=5,"pięć ",""))))))</f>
        <v/>
      </c>
      <c r="BI10" s="9" t="str">
        <f>IF(BD10=6,"sześć ",IF(BD10=7,"siedem ",IF(BD10=8,"osiem ",IF(BD10=9,"dziewięć ",""))))</f>
        <v/>
      </c>
      <c r="BJ10" s="9" t="str">
        <f>IF(BD10=0,"",IF(BD10=1,"jedenaście ",IF(BD10=2,"dwanaście ",IF(BD10=3,"trzynaście ",IF(BD10=4,"czternaście ",IF(BD10=5,"piętnaście ",""))))))</f>
        <v/>
      </c>
      <c r="BK10" s="9" t="str">
        <f>IF(BD10=6,"szesnaście ",IF(BD10=7,"siedemnaście ",IF(BD10=8,"osiemnaście ",IF(BD10=9,"dziewiętnaście ",""))))</f>
        <v/>
      </c>
      <c r="BL10" s="2"/>
      <c r="BM10" s="9" t="str">
        <f>IF(BD9=1,IF(BF10,BJ10,IF(BG10,BK10)),IF(BF10,BH10,IF(BG10,BI10,"")))</f>
        <v/>
      </c>
      <c r="BO10" s="3">
        <f>INT(BO$1)-10*BO9-100*BO8-1000*BO7-10000*BO6-100000*BO5-1000000*BO4-10000000*BO3</f>
        <v>0</v>
      </c>
      <c r="BP10" s="2"/>
      <c r="BQ10" s="8">
        <f t="shared" si="12"/>
        <v>1</v>
      </c>
      <c r="BR10" s="8">
        <f t="shared" si="13"/>
        <v>0</v>
      </c>
      <c r="BS10" s="9" t="str">
        <f>IF(BO10=0,"",IF(BO10=1,"jeden ",IF(BO10=2,"dwa ",IF(BO10=3,"trzy ",IF(BO10=4,"cztery ",IF(BO10=5,"pięć ",""))))))</f>
        <v/>
      </c>
      <c r="BT10" s="9" t="str">
        <f>IF(BO10=6,"sześć ",IF(BO10=7,"siedem ",IF(BO10=8,"osiem ",IF(BO10=9,"dziewięć ",""))))</f>
        <v/>
      </c>
      <c r="BU10" s="9" t="str">
        <f>IF(BO10=0,"",IF(BO10=1,"jedenaście ",IF(BO10=2,"dwanaście ",IF(BO10=3,"trzynaście ",IF(BO10=4,"czternaście ",IF(BO10=5,"piętnaście ",""))))))</f>
        <v/>
      </c>
      <c r="BV10" s="9" t="str">
        <f>IF(BO10=6,"szesnaście ",IF(BO10=7,"siedemnaście ",IF(BO10=8,"osiemnaście ",IF(BO10=9,"dziewiętnaście ",""))))</f>
        <v/>
      </c>
      <c r="BW10" s="2"/>
      <c r="BX10" s="9" t="str">
        <f>IF(BO9=1,IF(BQ10,BU10,IF(BR10,BV10)),IF(BQ10,BS10,IF(BR10,BT10,"")))</f>
        <v/>
      </c>
      <c r="BZ10" s="3">
        <f>INT(BZ$1)-10*BZ9-100*BZ8-1000*BZ7-10000*BZ6-100000*BZ5-1000000*BZ4-10000000*BZ3</f>
        <v>0</v>
      </c>
      <c r="CA10" s="2"/>
      <c r="CB10" s="8">
        <f t="shared" si="14"/>
        <v>1</v>
      </c>
      <c r="CC10" s="8">
        <f t="shared" si="15"/>
        <v>0</v>
      </c>
      <c r="CD10" s="9" t="str">
        <f>IF(BZ10=0,"",IF(BZ10=1,"jeden ",IF(BZ10=2,"dwa ",IF(BZ10=3,"trzy ",IF(BZ10=4,"cztery ",IF(BZ10=5,"pięć ",""))))))</f>
        <v/>
      </c>
      <c r="CE10" s="9" t="str">
        <f>IF(BZ10=6,"sześć ",IF(BZ10=7,"siedem ",IF(BZ10=8,"osiem ",IF(BZ10=9,"dziewięć ",""))))</f>
        <v/>
      </c>
      <c r="CF10" s="9" t="str">
        <f>IF(BZ10=0,"",IF(BZ10=1,"jedenaście ",IF(BZ10=2,"dwanaście ",IF(BZ10=3,"trzynaście ",IF(BZ10=4,"czternaście ",IF(BZ10=5,"piętnaście ",""))))))</f>
        <v/>
      </c>
      <c r="CG10" s="9" t="str">
        <f>IF(BZ10=6,"szesnaście ",IF(BZ10=7,"siedemnaście ",IF(BZ10=8,"osiemnaście ",IF(BZ10=9,"dziewiętnaście ",""))))</f>
        <v/>
      </c>
      <c r="CH10" s="2"/>
      <c r="CI10" s="9" t="str">
        <f>IF(BZ9=1,IF(CB10,CF10,IF(CC10,CG10)),IF(CB10,CD10,IF(CC10,CE10,"")))</f>
        <v/>
      </c>
      <c r="CK10" s="3">
        <f>INT(CK$1)-10*CK9-100*CK8-1000*CK7-10000*CK6-100000*CK5-1000000*CK4-10000000*CK3</f>
        <v>0</v>
      </c>
      <c r="CL10" s="2"/>
      <c r="CM10" s="8">
        <f t="shared" si="16"/>
        <v>1</v>
      </c>
      <c r="CN10" s="8">
        <f t="shared" si="17"/>
        <v>0</v>
      </c>
      <c r="CO10" s="9" t="str">
        <f>IF(CK10=0,"",IF(CK10=1,"jeden ",IF(CK10=2,"dwa ",IF(CK10=3,"trzy ",IF(CK10=4,"cztery ",IF(CK10=5,"pięć ",""))))))</f>
        <v/>
      </c>
      <c r="CP10" s="9" t="str">
        <f>IF(CK10=6,"sześć ",IF(CK10=7,"siedem ",IF(CK10=8,"osiem ",IF(CK10=9,"dziewięć ",""))))</f>
        <v/>
      </c>
      <c r="CQ10" s="9" t="str">
        <f>IF(CK10=0,"",IF(CK10=1,"jedenaście ",IF(CK10=2,"dwanaście ",IF(CK10=3,"trzynaście ",IF(CK10=4,"czternaście ",IF(CK10=5,"piętnaście ",""))))))</f>
        <v/>
      </c>
      <c r="CR10" s="9" t="str">
        <f>IF(CK10=6,"szesnaście ",IF(CK10=7,"siedemnaście ",IF(CK10=8,"osiemnaście ",IF(CK10=9,"dziewiętnaście ",""))))</f>
        <v/>
      </c>
      <c r="CS10" s="2"/>
      <c r="CT10" s="9" t="str">
        <f>IF(CK9=1,IF(CM10,CQ10,IF(CN10,CR10)),IF(CM10,CO10,IF(CN10,CP10,"")))</f>
        <v/>
      </c>
      <c r="CV10" s="3">
        <f>INT(CV$1)-10*CV9-100*CV8-1000*CV7-10000*CV6-100000*CV5-1000000*CV4-10000000*CV3</f>
        <v>0</v>
      </c>
      <c r="CW10" s="2"/>
      <c r="CX10" s="8">
        <f t="shared" si="18"/>
        <v>1</v>
      </c>
      <c r="CY10" s="8">
        <f t="shared" si="19"/>
        <v>0</v>
      </c>
      <c r="CZ10" s="9" t="str">
        <f>IF(CV10=0,"",IF(CV10=1,"jeden ",IF(CV10=2,"dwa ",IF(CV10=3,"trzy ",IF(CV10=4,"cztery ",IF(CV10=5,"pięć ",""))))))</f>
        <v/>
      </c>
      <c r="DA10" s="9" t="str">
        <f>IF(CV10=6,"sześć ",IF(CV10=7,"siedem ",IF(CV10=8,"osiem ",IF(CV10=9,"dziewięć ",""))))</f>
        <v/>
      </c>
      <c r="DB10" s="9" t="str">
        <f>IF(CV10=0,"",IF(CV10=1,"jedenaście ",IF(CV10=2,"dwanaście ",IF(CV10=3,"trzynaście ",IF(CV10=4,"czternaście ",IF(CV10=5,"piętnaście ",""))))))</f>
        <v/>
      </c>
      <c r="DC10" s="9" t="str">
        <f>IF(CV10=6,"szesnaście ",IF(CV10=7,"siedemnaście ",IF(CV10=8,"osiemnaście ",IF(CV10=9,"dziewiętnaście ",""))))</f>
        <v/>
      </c>
      <c r="DD10" s="2"/>
      <c r="DE10" s="9" t="str">
        <f>IF(CV9=1,IF(CX10,DB10,IF(CY10,DC10)),IF(CX10,CZ10,IF(CY10,DA10,"")))</f>
        <v/>
      </c>
      <c r="DG10" s="3">
        <f>INT(DG$1)-10*DG9-100*DG8-1000*DG7-10000*DG6-100000*DG5-1000000*DG4-10000000*DG3</f>
        <v>0</v>
      </c>
      <c r="DH10" s="2"/>
      <c r="DI10" s="8">
        <f t="shared" si="20"/>
        <v>1</v>
      </c>
      <c r="DJ10" s="8">
        <f t="shared" si="21"/>
        <v>0</v>
      </c>
      <c r="DK10" s="9" t="str">
        <f>IF(DG10=0,"",IF(DG10=1,"jeden ",IF(DG10=2,"dwa ",IF(DG10=3,"trzy ",IF(DG10=4,"cztery ",IF(DG10=5,"pięć ",""))))))</f>
        <v/>
      </c>
      <c r="DL10" s="9" t="str">
        <f>IF(DG10=6,"sześć ",IF(DG10=7,"siedem ",IF(DG10=8,"osiem ",IF(DG10=9,"dziewięć ",""))))</f>
        <v/>
      </c>
      <c r="DM10" s="9" t="str">
        <f>IF(DG10=0,"",IF(DG10=1,"jedenaście ",IF(DG10=2,"dwanaście ",IF(DG10=3,"trzynaście ",IF(DG10=4,"czternaście ",IF(DG10=5,"piętnaście ",""))))))</f>
        <v/>
      </c>
      <c r="DN10" s="9" t="str">
        <f>IF(DG10=6,"szesnaście ",IF(DG10=7,"siedemnaście ",IF(DG10=8,"osiemnaście ",IF(DG10=9,"dziewiętnaście ",""))))</f>
        <v/>
      </c>
      <c r="DO10" s="2"/>
      <c r="DP10" s="9" t="str">
        <f>IF(DG9=1,IF(DI10,DM10,IF(DJ10,DN10)),IF(DI10,DK10,IF(DJ10,DL10,"")))</f>
        <v/>
      </c>
      <c r="DR10" s="3">
        <f>INT(DR$1)-10*DR9-100*DR8-1000*DR7-10000*DR6-100000*DR5-1000000*DR4-10000000*DR3</f>
        <v>0</v>
      </c>
      <c r="DS10" s="2"/>
      <c r="DT10" s="8">
        <f t="shared" si="22"/>
        <v>1</v>
      </c>
      <c r="DU10" s="8">
        <f t="shared" si="23"/>
        <v>0</v>
      </c>
      <c r="DV10" s="9" t="str">
        <f>IF(DR10=0,"",IF(DR10=1,"jeden ",IF(DR10=2,"dwa ",IF(DR10=3,"trzy ",IF(DR10=4,"cztery ",IF(DR10=5,"pięć ",""))))))</f>
        <v/>
      </c>
      <c r="DW10" s="9" t="str">
        <f>IF(DR10=6,"sześć ",IF(DR10=7,"siedem ",IF(DR10=8,"osiem ",IF(DR10=9,"dziewięć ",""))))</f>
        <v/>
      </c>
      <c r="DX10" s="9" t="str">
        <f>IF(DR10=0,"",IF(DR10=1,"jedenaście ",IF(DR10=2,"dwanaście ",IF(DR10=3,"trzynaście ",IF(DR10=4,"czternaście ",IF(DR10=5,"piętnaście ",""))))))</f>
        <v/>
      </c>
      <c r="DY10" s="9" t="str">
        <f>IF(DR10=6,"szesnaście ",IF(DR10=7,"siedemnaście ",IF(DR10=8,"osiemnaście ",IF(DR10=9,"dziewiętnaście ",""))))</f>
        <v/>
      </c>
      <c r="DZ10" s="2"/>
      <c r="EA10" s="9" t="str">
        <f>IF(DR9=1,IF(DT10,DX10,IF(DU10,DY10)),IF(DT10,DV10,IF(DU10,DW10,"")))</f>
        <v/>
      </c>
      <c r="EC10" s="3">
        <f>INT(EC$1)-10*EC9-100*EC8-1000*EC7-10000*EC6-100000*EC5-1000000*EC4-10000000*EC3</f>
        <v>0</v>
      </c>
      <c r="ED10" s="2"/>
      <c r="EE10" s="8">
        <f t="shared" si="24"/>
        <v>1</v>
      </c>
      <c r="EF10" s="8">
        <f t="shared" si="25"/>
        <v>0</v>
      </c>
      <c r="EG10" s="9" t="str">
        <f>IF(EC10=0,"",IF(EC10=1,"jeden ",IF(EC10=2,"dwa ",IF(EC10=3,"trzy ",IF(EC10=4,"cztery ",IF(EC10=5,"pięć ",""))))))</f>
        <v/>
      </c>
      <c r="EH10" s="9" t="str">
        <f>IF(EC10=6,"sześć ",IF(EC10=7,"siedem ",IF(EC10=8,"osiem ",IF(EC10=9,"dziewięć ",""))))</f>
        <v/>
      </c>
      <c r="EI10" s="9" t="str">
        <f>IF(EC10=0,"",IF(EC10=1,"jedenaście ",IF(EC10=2,"dwanaście ",IF(EC10=3,"trzynaście ",IF(EC10=4,"czternaście ",IF(EC10=5,"piętnaście ",""))))))</f>
        <v/>
      </c>
      <c r="EJ10" s="9" t="str">
        <f>IF(EC10=6,"szesnaście ",IF(EC10=7,"siedemnaście ",IF(EC10=8,"osiemnaście ",IF(EC10=9,"dziewiętnaście ",""))))</f>
        <v/>
      </c>
      <c r="EK10" s="2"/>
      <c r="EL10" s="9" t="str">
        <f>IF(EC9=1,IF(EE10,EI10,IF(EF10,EJ10)),IF(EE10,EG10,IF(EF10,EH10,"")))</f>
        <v/>
      </c>
      <c r="EN10" s="3">
        <f>INT(EN$1)-10*EN9-100*EN8-1000*EN7-10000*EN6-100000*EN5-1000000*EN4-10000000*EN3</f>
        <v>0</v>
      </c>
      <c r="EO10" s="2"/>
      <c r="EP10" s="8">
        <f t="shared" si="26"/>
        <v>1</v>
      </c>
      <c r="EQ10" s="8">
        <f t="shared" si="27"/>
        <v>0</v>
      </c>
      <c r="ER10" s="9" t="str">
        <f>IF(EN10=0,"",IF(EN10=1,"jeden ",IF(EN10=2,"dwa ",IF(EN10=3,"trzy ",IF(EN10=4,"cztery ",IF(EN10=5,"pięć ",""))))))</f>
        <v/>
      </c>
      <c r="ES10" s="9" t="str">
        <f>IF(EN10=6,"sześć ",IF(EN10=7,"siedem ",IF(EN10=8,"osiem ",IF(EN10=9,"dziewięć ",""))))</f>
        <v/>
      </c>
      <c r="ET10" s="9" t="str">
        <f>IF(EN10=0,"",IF(EN10=1,"jedenaście ",IF(EN10=2,"dwanaście ",IF(EN10=3,"trzynaście ",IF(EN10=4,"czternaście ",IF(EN10=5,"piętnaście ",""))))))</f>
        <v/>
      </c>
      <c r="EU10" s="9" t="str">
        <f>IF(EN10=6,"szesnaście ",IF(EN10=7,"siedemnaście ",IF(EN10=8,"osiemnaście ",IF(EN10=9,"dziewiętnaście ",""))))</f>
        <v/>
      </c>
      <c r="EV10" s="2"/>
      <c r="EW10" s="9" t="str">
        <f>IF(EN9=1,IF(EP10,ET10,IF(EQ10,EU10)),IF(EP10,ER10,IF(EQ10,ES10,"")))</f>
        <v/>
      </c>
      <c r="EY10" s="3">
        <f>INT(EY$1)-10*EY9-100*EY8-1000*EY7-10000*EY6-100000*EY5-1000000*EY4-10000000*EY3</f>
        <v>0</v>
      </c>
      <c r="EZ10" s="2"/>
      <c r="FA10" s="8">
        <f t="shared" si="28"/>
        <v>1</v>
      </c>
      <c r="FB10" s="8">
        <f t="shared" si="29"/>
        <v>0</v>
      </c>
      <c r="FC10" s="9" t="str">
        <f>IF(EY10=0,"",IF(EY10=1,"jeden ",IF(EY10=2,"dwa ",IF(EY10=3,"trzy ",IF(EY10=4,"cztery ",IF(EY10=5,"pięć ",""))))))</f>
        <v/>
      </c>
      <c r="FD10" s="9" t="str">
        <f>IF(EY10=6,"sześć ",IF(EY10=7,"siedem ",IF(EY10=8,"osiem ",IF(EY10=9,"dziewięć ",""))))</f>
        <v/>
      </c>
      <c r="FE10" s="9" t="str">
        <f>IF(EY10=0,"",IF(EY10=1,"jedenaście ",IF(EY10=2,"dwanaście ",IF(EY10=3,"trzynaście ",IF(EY10=4,"czternaście ",IF(EY10=5,"piętnaście ",""))))))</f>
        <v/>
      </c>
      <c r="FF10" s="9" t="str">
        <f>IF(EY10=6,"szesnaście ",IF(EY10=7,"siedemnaście ",IF(EY10=8,"osiemnaście ",IF(EY10=9,"dziewiętnaście ",""))))</f>
        <v/>
      </c>
      <c r="FG10" s="2"/>
      <c r="FH10" s="9" t="str">
        <f>IF(EY9=1,IF(FA10,FE10,IF(FB10,FF10)),IF(FA10,FC10,IF(FB10,FD10,"")))</f>
        <v/>
      </c>
      <c r="FJ10" s="3">
        <f>INT(FJ$1)-10*FJ9-100*FJ8-1000*FJ7-10000*FJ6-100000*FJ5-1000000*FJ4-10000000*FJ3</f>
        <v>0</v>
      </c>
      <c r="FK10" s="2"/>
      <c r="FL10" s="8">
        <f t="shared" si="30"/>
        <v>1</v>
      </c>
      <c r="FM10" s="8">
        <f t="shared" si="31"/>
        <v>0</v>
      </c>
      <c r="FN10" s="9" t="str">
        <f>IF(FJ10=0,"",IF(FJ10=1,"jeden ",IF(FJ10=2,"dwa ",IF(FJ10=3,"trzy ",IF(FJ10=4,"cztery ",IF(FJ10=5,"pięć ",""))))))</f>
        <v/>
      </c>
      <c r="FO10" s="9" t="str">
        <f>IF(FJ10=6,"sześć ",IF(FJ10=7,"siedem ",IF(FJ10=8,"osiem ",IF(FJ10=9,"dziewięć ",""))))</f>
        <v/>
      </c>
      <c r="FP10" s="9" t="str">
        <f>IF(FJ10=0,"",IF(FJ10=1,"jedenaście ",IF(FJ10=2,"dwanaście ",IF(FJ10=3,"trzynaście ",IF(FJ10=4,"czternaście ",IF(FJ10=5,"piętnaście ",""))))))</f>
        <v/>
      </c>
      <c r="FQ10" s="9" t="str">
        <f>IF(FJ10=6,"szesnaście ",IF(FJ10=7,"siedemnaście ",IF(FJ10=8,"osiemnaście ",IF(FJ10=9,"dziewiętnaście ",""))))</f>
        <v/>
      </c>
      <c r="FR10" s="2"/>
      <c r="FS10" s="9" t="str">
        <f>IF(FJ9=1,IF(FL10,FP10,IF(FM10,FQ10)),IF(FL10,FN10,IF(FM10,FO10,"")))</f>
        <v/>
      </c>
      <c r="FU10" s="3">
        <f>INT(FU$1)-10*FU9-100*FU8-1000*FU7-10000*FU6-100000*FU5-1000000*FU4-10000000*FU3</f>
        <v>0</v>
      </c>
      <c r="FV10" s="2"/>
      <c r="FW10" s="8">
        <f t="shared" si="32"/>
        <v>1</v>
      </c>
      <c r="FX10" s="8">
        <f t="shared" si="33"/>
        <v>0</v>
      </c>
      <c r="FY10" s="9" t="str">
        <f>IF(FU10=0,"",IF(FU10=1,"jeden ",IF(FU10=2,"dwa ",IF(FU10=3,"trzy ",IF(FU10=4,"cztery ",IF(FU10=5,"pięć ",""))))))</f>
        <v/>
      </c>
      <c r="FZ10" s="9" t="str">
        <f>IF(FU10=6,"sześć ",IF(FU10=7,"siedem ",IF(FU10=8,"osiem ",IF(FU10=9,"dziewięć ",""))))</f>
        <v/>
      </c>
      <c r="GA10" s="9" t="str">
        <f>IF(FU10=0,"",IF(FU10=1,"jedenaście ",IF(FU10=2,"dwanaście ",IF(FU10=3,"trzynaście ",IF(FU10=4,"czternaście ",IF(FU10=5,"piętnaście ",""))))))</f>
        <v/>
      </c>
      <c r="GB10" s="9" t="str">
        <f>IF(FU10=6,"szesnaście ",IF(FU10=7,"siedemnaście ",IF(FU10=8,"osiemnaście ",IF(FU10=9,"dziewiętnaście ",""))))</f>
        <v/>
      </c>
      <c r="GC10" s="2"/>
      <c r="GD10" s="9" t="str">
        <f>IF(FU9=1,IF(FW10,GA10,IF(FX10,GB10)),IF(FW10,FY10,IF(FX10,FZ10,"")))</f>
        <v/>
      </c>
    </row>
    <row r="11" spans="1:186" x14ac:dyDescent="0.35">
      <c r="A11" s="10">
        <f>ROUND((A1-TRUNC(A1,0))*100,0)</f>
        <v>0</v>
      </c>
      <c r="B11" s="2"/>
      <c r="C11" s="2"/>
      <c r="D11" s="2"/>
      <c r="E11" s="2"/>
      <c r="F11" s="2"/>
      <c r="G11" s="2"/>
      <c r="H11" s="2"/>
      <c r="I11" s="2"/>
      <c r="J11" s="9" t="str">
        <f>"zł "&amp;TEXT(A11,"00")&amp;"/100"</f>
        <v>zł 00/100</v>
      </c>
      <c r="L11" s="10" t="e">
        <f>ROUND((L1-TRUNC(L1,0))*100,0)</f>
        <v>#REF!</v>
      </c>
      <c r="M11" s="2"/>
      <c r="N11" s="2"/>
      <c r="O11" s="2"/>
      <c r="P11" s="2"/>
      <c r="Q11" s="2"/>
      <c r="R11" s="2"/>
      <c r="S11" s="2"/>
      <c r="T11" s="2"/>
      <c r="U11" s="9" t="e">
        <f>"zł "&amp;TEXT(L11,"00")&amp;"/100"</f>
        <v>#REF!</v>
      </c>
      <c r="W11" s="10" t="e">
        <f>ROUND((W1-TRUNC(W1,0))*100,0)</f>
        <v>#REF!</v>
      </c>
      <c r="X11" s="2"/>
      <c r="Y11" s="2"/>
      <c r="Z11" s="2"/>
      <c r="AA11" s="2"/>
      <c r="AB11" s="2"/>
      <c r="AC11" s="2"/>
      <c r="AD11" s="2"/>
      <c r="AE11" s="2"/>
      <c r="AF11" s="9" t="e">
        <f>"zł "&amp;TEXT(W11,"00")&amp;"/100"</f>
        <v>#REF!</v>
      </c>
      <c r="AH11" s="10" t="e">
        <f>ROUND((AH1-TRUNC(AH1,0))*100,0)</f>
        <v>#REF!</v>
      </c>
      <c r="AI11" s="2"/>
      <c r="AJ11" s="2"/>
      <c r="AK11" s="2"/>
      <c r="AL11" s="2"/>
      <c r="AM11" s="2"/>
      <c r="AN11" s="2"/>
      <c r="AO11" s="2"/>
      <c r="AP11" s="2"/>
      <c r="AQ11" s="9" t="e">
        <f>"zł "&amp;TEXT(AH11,"00")&amp;"/100"</f>
        <v>#REF!</v>
      </c>
      <c r="AS11" s="10">
        <f>ROUND((AS1-TRUNC(AS1,0))*100,0)</f>
        <v>0</v>
      </c>
      <c r="AT11" s="2"/>
      <c r="AU11" s="2"/>
      <c r="AV11" s="2"/>
      <c r="AW11" s="2"/>
      <c r="AX11" s="2"/>
      <c r="AY11" s="2"/>
      <c r="AZ11" s="2"/>
      <c r="BA11" s="2"/>
      <c r="BB11" s="9" t="str">
        <f>"zł "&amp;TEXT(AS11,"00")&amp;"/100"</f>
        <v>zł 00/100</v>
      </c>
      <c r="BD11" s="10">
        <f>ROUND((BD1-TRUNC(BD1,0))*100,0)</f>
        <v>0</v>
      </c>
      <c r="BE11" s="2"/>
      <c r="BF11" s="2"/>
      <c r="BG11" s="2"/>
      <c r="BH11" s="2"/>
      <c r="BI11" s="2"/>
      <c r="BJ11" s="2"/>
      <c r="BK11" s="2"/>
      <c r="BL11" s="2"/>
      <c r="BM11" s="9" t="str">
        <f>"zł "&amp;TEXT(BD11,"00")&amp;"/100"</f>
        <v>zł 00/100</v>
      </c>
      <c r="BO11" s="10">
        <f>ROUND((BO1-TRUNC(BO1,0))*100,0)</f>
        <v>0</v>
      </c>
      <c r="BP11" s="2"/>
      <c r="BQ11" s="2"/>
      <c r="BR11" s="2"/>
      <c r="BS11" s="2"/>
      <c r="BT11" s="2"/>
      <c r="BU11" s="2"/>
      <c r="BV11" s="2"/>
      <c r="BW11" s="2"/>
      <c r="BX11" s="9" t="str">
        <f>"zł "&amp;TEXT(BO11,"00")&amp;"/100"</f>
        <v>zł 00/100</v>
      </c>
      <c r="BZ11" s="10">
        <f>ROUND((BZ1-TRUNC(BZ1,0))*100,0)</f>
        <v>0</v>
      </c>
      <c r="CA11" s="2"/>
      <c r="CB11" s="2"/>
      <c r="CC11" s="2"/>
      <c r="CD11" s="2"/>
      <c r="CE11" s="2"/>
      <c r="CF11" s="2"/>
      <c r="CG11" s="2"/>
      <c r="CH11" s="2"/>
      <c r="CI11" s="9" t="str">
        <f>"zł "&amp;TEXT(BZ11,"00")&amp;"/100"</f>
        <v>zł 00/100</v>
      </c>
      <c r="CK11" s="10">
        <f>ROUND((CK1-TRUNC(CK1,0))*100,0)</f>
        <v>0</v>
      </c>
      <c r="CL11" s="2"/>
      <c r="CM11" s="2"/>
      <c r="CN11" s="2"/>
      <c r="CO11" s="2"/>
      <c r="CP11" s="2"/>
      <c r="CQ11" s="2"/>
      <c r="CR11" s="2"/>
      <c r="CS11" s="2"/>
      <c r="CT11" s="9" t="str">
        <f>"zł "&amp;TEXT(CK11,"00")&amp;"/100"</f>
        <v>zł 00/100</v>
      </c>
      <c r="CV11" s="10">
        <f>ROUND((CV1-TRUNC(CV1,0))*100,0)</f>
        <v>0</v>
      </c>
      <c r="CW11" s="2"/>
      <c r="CX11" s="2"/>
      <c r="CY11" s="2"/>
      <c r="CZ11" s="2"/>
      <c r="DA11" s="2"/>
      <c r="DB11" s="2"/>
      <c r="DC11" s="2"/>
      <c r="DD11" s="2"/>
      <c r="DE11" s="9" t="str">
        <f>"zł "&amp;TEXT(CV11,"00")&amp;"/100"</f>
        <v>zł 00/100</v>
      </c>
      <c r="DG11" s="10">
        <f>ROUND((DG1-TRUNC(DG1,0))*100,0)</f>
        <v>0</v>
      </c>
      <c r="DH11" s="2"/>
      <c r="DI11" s="2"/>
      <c r="DJ11" s="2"/>
      <c r="DK11" s="2"/>
      <c r="DL11" s="2"/>
      <c r="DM11" s="2"/>
      <c r="DN11" s="2"/>
      <c r="DO11" s="2"/>
      <c r="DP11" s="9" t="str">
        <f>"zł "&amp;TEXT(DG11,"00")&amp;"/100"</f>
        <v>zł 00/100</v>
      </c>
      <c r="DR11" s="10">
        <f>ROUND((DR1-TRUNC(DR1,0))*100,0)</f>
        <v>0</v>
      </c>
      <c r="DS11" s="2"/>
      <c r="DT11" s="2"/>
      <c r="DU11" s="2"/>
      <c r="DV11" s="2"/>
      <c r="DW11" s="2"/>
      <c r="DX11" s="2"/>
      <c r="DY11" s="2"/>
      <c r="DZ11" s="2"/>
      <c r="EA11" s="9" t="str">
        <f>"zł "&amp;TEXT(DR11,"00")&amp;"/100"</f>
        <v>zł 00/100</v>
      </c>
      <c r="EC11" s="10">
        <f>ROUND((EC1-TRUNC(EC1,0))*100,0)</f>
        <v>0</v>
      </c>
      <c r="ED11" s="2"/>
      <c r="EE11" s="2"/>
      <c r="EF11" s="2"/>
      <c r="EG11" s="2"/>
      <c r="EH11" s="2"/>
      <c r="EI11" s="2"/>
      <c r="EJ11" s="2"/>
      <c r="EK11" s="2"/>
      <c r="EL11" s="9" t="str">
        <f>"zł "&amp;TEXT(EC11,"00")&amp;"/100"</f>
        <v>zł 00/100</v>
      </c>
      <c r="EN11" s="10">
        <f>ROUND((EN1-TRUNC(EN1,0))*100,0)</f>
        <v>0</v>
      </c>
      <c r="EO11" s="2"/>
      <c r="EP11" s="2"/>
      <c r="EQ11" s="2"/>
      <c r="ER11" s="2"/>
      <c r="ES11" s="2"/>
      <c r="ET11" s="2"/>
      <c r="EU11" s="2"/>
      <c r="EV11" s="2"/>
      <c r="EW11" s="9" t="str">
        <f>"zł "&amp;TEXT(EN11,"00")&amp;"/100"</f>
        <v>zł 00/100</v>
      </c>
      <c r="EY11" s="10">
        <f>ROUND((EY1-TRUNC(EY1,0))*100,0)</f>
        <v>0</v>
      </c>
      <c r="EZ11" s="2"/>
      <c r="FA11" s="2"/>
      <c r="FB11" s="2"/>
      <c r="FC11" s="2"/>
      <c r="FD11" s="2"/>
      <c r="FE11" s="2"/>
      <c r="FF11" s="2"/>
      <c r="FG11" s="2"/>
      <c r="FH11" s="9" t="str">
        <f>"zł "&amp;TEXT(EY11,"00")&amp;"/100"</f>
        <v>zł 00/100</v>
      </c>
      <c r="FJ11" s="10">
        <f>ROUND((FJ1-TRUNC(FJ1,0))*100,0)</f>
        <v>0</v>
      </c>
      <c r="FK11" s="2"/>
      <c r="FL11" s="2"/>
      <c r="FM11" s="2"/>
      <c r="FN11" s="2"/>
      <c r="FO11" s="2"/>
      <c r="FP11" s="2"/>
      <c r="FQ11" s="2"/>
      <c r="FR11" s="2"/>
      <c r="FS11" s="9" t="str">
        <f>"zł "&amp;TEXT(FJ11,"00")&amp;"/100"</f>
        <v>zł 00/100</v>
      </c>
      <c r="FU11" s="10">
        <f>ROUND((FU1-TRUNC(FU1,0))*100,0)</f>
        <v>0</v>
      </c>
      <c r="FV11" s="2"/>
      <c r="FW11" s="2"/>
      <c r="FX11" s="2"/>
      <c r="FY11" s="2"/>
      <c r="FZ11" s="2"/>
      <c r="GA11" s="2"/>
      <c r="GB11" s="2"/>
      <c r="GC11" s="2"/>
      <c r="GD11" s="9" t="str">
        <f>"zł "&amp;TEXT(FU11,"00")&amp;"/100"</f>
        <v>zł 00/100</v>
      </c>
    </row>
    <row r="12" spans="1:186" x14ac:dyDescent="0.35">
      <c r="A12" s="2"/>
      <c r="B12" s="2"/>
      <c r="C12" s="2"/>
      <c r="D12" s="2"/>
      <c r="E12" s="7" t="s">
        <v>26</v>
      </c>
      <c r="F12" s="2"/>
      <c r="G12" s="2"/>
      <c r="H12" s="2"/>
      <c r="I12" s="2"/>
      <c r="J12" s="2"/>
      <c r="L12" s="2"/>
      <c r="M12" s="2"/>
      <c r="N12" s="2"/>
      <c r="O12" s="2"/>
      <c r="P12" s="7" t="s">
        <v>26</v>
      </c>
      <c r="Q12" s="2"/>
      <c r="R12" s="2"/>
      <c r="S12" s="2"/>
      <c r="T12" s="2"/>
      <c r="U12" s="2"/>
      <c r="W12" s="2"/>
      <c r="X12" s="2"/>
      <c r="Y12" s="2"/>
      <c r="Z12" s="2"/>
      <c r="AA12" s="7" t="s">
        <v>26</v>
      </c>
      <c r="AB12" s="2"/>
      <c r="AC12" s="2"/>
      <c r="AD12" s="2"/>
      <c r="AE12" s="2"/>
      <c r="AF12" s="2"/>
      <c r="AH12" s="2"/>
      <c r="AI12" s="2"/>
      <c r="AJ12" s="2"/>
      <c r="AK12" s="2"/>
      <c r="AL12" s="7" t="s">
        <v>26</v>
      </c>
      <c r="AM12" s="2"/>
      <c r="AN12" s="2"/>
      <c r="AO12" s="2"/>
      <c r="AP12" s="2"/>
      <c r="AQ12" s="2"/>
      <c r="AS12" s="2"/>
      <c r="AT12" s="2"/>
      <c r="AU12" s="2"/>
      <c r="AV12" s="2"/>
      <c r="AW12" s="7" t="s">
        <v>26</v>
      </c>
      <c r="AX12" s="2"/>
      <c r="AY12" s="2"/>
      <c r="AZ12" s="2"/>
      <c r="BA12" s="2"/>
      <c r="BB12" s="2"/>
      <c r="BD12" s="2"/>
      <c r="BE12" s="2"/>
      <c r="BF12" s="2"/>
      <c r="BG12" s="2"/>
      <c r="BH12" s="7" t="s">
        <v>26</v>
      </c>
      <c r="BI12" s="2"/>
      <c r="BJ12" s="2"/>
      <c r="BK12" s="2"/>
      <c r="BL12" s="2"/>
      <c r="BM12" s="2"/>
      <c r="BO12" s="2"/>
      <c r="BP12" s="2"/>
      <c r="BQ12" s="2"/>
      <c r="BR12" s="2"/>
      <c r="BS12" s="7" t="s">
        <v>26</v>
      </c>
      <c r="BT12" s="2"/>
      <c r="BU12" s="2"/>
      <c r="BV12" s="2"/>
      <c r="BW12" s="2"/>
      <c r="BX12" s="2"/>
      <c r="BZ12" s="2"/>
      <c r="CA12" s="2"/>
      <c r="CB12" s="2"/>
      <c r="CC12" s="2"/>
      <c r="CD12" s="7" t="s">
        <v>26</v>
      </c>
      <c r="CE12" s="2"/>
      <c r="CF12" s="2"/>
      <c r="CG12" s="2"/>
      <c r="CH12" s="2"/>
      <c r="CI12" s="2"/>
      <c r="CK12" s="2"/>
      <c r="CL12" s="2"/>
      <c r="CM12" s="2"/>
      <c r="CN12" s="2"/>
      <c r="CO12" s="7" t="s">
        <v>26</v>
      </c>
      <c r="CP12" s="2"/>
      <c r="CQ12" s="2"/>
      <c r="CR12" s="2"/>
      <c r="CS12" s="2"/>
      <c r="CT12" s="2"/>
      <c r="CV12" s="2"/>
      <c r="CW12" s="2"/>
      <c r="CX12" s="2"/>
      <c r="CY12" s="2"/>
      <c r="CZ12" s="7" t="s">
        <v>26</v>
      </c>
      <c r="DA12" s="2"/>
      <c r="DB12" s="2"/>
      <c r="DC12" s="2"/>
      <c r="DD12" s="2"/>
      <c r="DE12" s="2"/>
      <c r="DG12" s="2"/>
      <c r="DH12" s="2"/>
      <c r="DI12" s="2"/>
      <c r="DJ12" s="2"/>
      <c r="DK12" s="7" t="s">
        <v>26</v>
      </c>
      <c r="DL12" s="2"/>
      <c r="DM12" s="2"/>
      <c r="DN12" s="2"/>
      <c r="DO12" s="2"/>
      <c r="DP12" s="2"/>
      <c r="DR12" s="2"/>
      <c r="DS12" s="2"/>
      <c r="DT12" s="2"/>
      <c r="DU12" s="2"/>
      <c r="DV12" s="7" t="s">
        <v>26</v>
      </c>
      <c r="DW12" s="2"/>
      <c r="DX12" s="2"/>
      <c r="DY12" s="2"/>
      <c r="DZ12" s="2"/>
      <c r="EA12" s="2"/>
      <c r="EC12" s="2"/>
      <c r="ED12" s="2"/>
      <c r="EE12" s="2"/>
      <c r="EF12" s="2"/>
      <c r="EG12" s="7" t="s">
        <v>26</v>
      </c>
      <c r="EH12" s="2"/>
      <c r="EI12" s="2"/>
      <c r="EJ12" s="2"/>
      <c r="EK12" s="2"/>
      <c r="EL12" s="2"/>
      <c r="EN12" s="2"/>
      <c r="EO12" s="2"/>
      <c r="EP12" s="2"/>
      <c r="EQ12" s="2"/>
      <c r="ER12" s="7" t="s">
        <v>26</v>
      </c>
      <c r="ES12" s="2"/>
      <c r="ET12" s="2"/>
      <c r="EU12" s="2"/>
      <c r="EV12" s="2"/>
      <c r="EW12" s="2"/>
      <c r="EY12" s="2"/>
      <c r="EZ12" s="2"/>
      <c r="FA12" s="2"/>
      <c r="FB12" s="2"/>
      <c r="FC12" s="7" t="s">
        <v>26</v>
      </c>
      <c r="FD12" s="2"/>
      <c r="FE12" s="2"/>
      <c r="FF12" s="2"/>
      <c r="FG12" s="2"/>
      <c r="FH12" s="2"/>
      <c r="FJ12" s="2"/>
      <c r="FK12" s="2"/>
      <c r="FL12" s="2"/>
      <c r="FM12" s="2"/>
      <c r="FN12" s="7" t="s">
        <v>26</v>
      </c>
      <c r="FO12" s="2"/>
      <c r="FP12" s="2"/>
      <c r="FQ12" s="2"/>
      <c r="FR12" s="2"/>
      <c r="FS12" s="2"/>
      <c r="FU12" s="2"/>
      <c r="FV12" s="2"/>
      <c r="FW12" s="2"/>
      <c r="FX12" s="2"/>
      <c r="FY12" s="7" t="s">
        <v>26</v>
      </c>
      <c r="FZ12" s="2"/>
      <c r="GA12" s="2"/>
      <c r="GB12" s="2"/>
      <c r="GC12" s="2"/>
      <c r="GD12" s="2"/>
    </row>
    <row r="13" spans="1:186" x14ac:dyDescent="0.35">
      <c r="A13" s="1">
        <f>TRUNC(A1,1)</f>
        <v>0</v>
      </c>
      <c r="B13" s="2"/>
      <c r="C13" s="2"/>
      <c r="D13" s="2"/>
      <c r="E13" s="9" t="str">
        <f>J3&amp;J4&amp;J5&amp;J6&amp;J7&amp;J8&amp;J9&amp;J10&amp;J11</f>
        <v>zł 00/100</v>
      </c>
      <c r="F13" s="9"/>
      <c r="G13" s="9"/>
      <c r="H13" s="9"/>
      <c r="I13" s="9"/>
      <c r="J13" s="9"/>
      <c r="L13" s="1" t="e">
        <f>TRUNC(L1,1)</f>
        <v>#REF!</v>
      </c>
      <c r="M13" s="2"/>
      <c r="N13" s="2"/>
      <c r="O13" s="2"/>
      <c r="P13" s="9" t="e">
        <f>U3&amp;U4&amp;U5&amp;U6&amp;U7&amp;U8&amp;U9&amp;U10&amp;U11</f>
        <v>#REF!</v>
      </c>
      <c r="Q13" s="9"/>
      <c r="R13" s="9"/>
      <c r="S13" s="9"/>
      <c r="T13" s="9"/>
      <c r="U13" s="9"/>
      <c r="W13" s="1" t="e">
        <f>TRUNC(W1,1)</f>
        <v>#REF!</v>
      </c>
      <c r="X13" s="2"/>
      <c r="Y13" s="2"/>
      <c r="Z13" s="2"/>
      <c r="AA13" s="9" t="e">
        <f>AF3&amp;AF4&amp;AF5&amp;AF6&amp;AF7&amp;AF8&amp;AF9&amp;AF10&amp;AF11</f>
        <v>#REF!</v>
      </c>
      <c r="AB13" s="9"/>
      <c r="AC13" s="9"/>
      <c r="AD13" s="9"/>
      <c r="AE13" s="9"/>
      <c r="AF13" s="9"/>
      <c r="AH13" s="1" t="e">
        <f>TRUNC(AH1,1)</f>
        <v>#REF!</v>
      </c>
      <c r="AI13" s="2"/>
      <c r="AJ13" s="2"/>
      <c r="AK13" s="2"/>
      <c r="AL13" s="9" t="e">
        <f>AQ3&amp;AQ4&amp;AQ5&amp;AQ6&amp;AQ7&amp;AQ8&amp;AQ9&amp;AQ10&amp;AQ11</f>
        <v>#REF!</v>
      </c>
      <c r="AM13" s="9"/>
      <c r="AN13" s="9"/>
      <c r="AO13" s="9"/>
      <c r="AP13" s="9"/>
      <c r="AQ13" s="9"/>
      <c r="AS13" s="1">
        <f>TRUNC(AS1,1)</f>
        <v>0</v>
      </c>
      <c r="AT13" s="2"/>
      <c r="AU13" s="2"/>
      <c r="AV13" s="2"/>
      <c r="AW13" s="9" t="str">
        <f>BB3&amp;BB4&amp;BB5&amp;BB6&amp;BB7&amp;BB8&amp;BB9&amp;BB10&amp;BB11</f>
        <v>zł 00/100</v>
      </c>
      <c r="AX13" s="9"/>
      <c r="AY13" s="9"/>
      <c r="AZ13" s="9"/>
      <c r="BA13" s="9"/>
      <c r="BB13" s="9"/>
      <c r="BD13" s="1">
        <f>TRUNC(BD1,1)</f>
        <v>0</v>
      </c>
      <c r="BE13" s="2"/>
      <c r="BF13" s="2"/>
      <c r="BG13" s="2"/>
      <c r="BH13" s="9" t="str">
        <f>BM3&amp;BM4&amp;BM5&amp;BM6&amp;BM7&amp;BM8&amp;BM9&amp;BM10&amp;BM11</f>
        <v>zł 00/100</v>
      </c>
      <c r="BI13" s="9"/>
      <c r="BJ13" s="9"/>
      <c r="BK13" s="9"/>
      <c r="BL13" s="9"/>
      <c r="BM13" s="9"/>
      <c r="BO13" s="1">
        <f>TRUNC(BO1,1)</f>
        <v>0</v>
      </c>
      <c r="BP13" s="2"/>
      <c r="BQ13" s="2"/>
      <c r="BR13" s="2"/>
      <c r="BS13" s="9" t="str">
        <f>BX3&amp;BX4&amp;BX5&amp;BX6&amp;BX7&amp;BX8&amp;BX9&amp;BX10&amp;BX11</f>
        <v>zł 00/100</v>
      </c>
      <c r="BT13" s="9"/>
      <c r="BU13" s="9"/>
      <c r="BV13" s="9"/>
      <c r="BW13" s="9"/>
      <c r="BX13" s="9"/>
      <c r="BZ13" s="1">
        <f>TRUNC(BZ1,1)</f>
        <v>0</v>
      </c>
      <c r="CA13" s="2"/>
      <c r="CB13" s="2"/>
      <c r="CC13" s="2"/>
      <c r="CD13" s="9" t="str">
        <f>CI3&amp;CI4&amp;CI5&amp;CI6&amp;CI7&amp;CI8&amp;CI9&amp;CI10&amp;CI11</f>
        <v>zł 00/100</v>
      </c>
      <c r="CE13" s="9"/>
      <c r="CF13" s="9"/>
      <c r="CG13" s="9"/>
      <c r="CH13" s="9"/>
      <c r="CI13" s="9"/>
      <c r="CK13" s="1">
        <f>TRUNC(CK1,1)</f>
        <v>0</v>
      </c>
      <c r="CL13" s="2"/>
      <c r="CM13" s="2"/>
      <c r="CN13" s="2"/>
      <c r="CO13" s="9" t="str">
        <f>CT3&amp;CT4&amp;CT5&amp;CT6&amp;CT7&amp;CT8&amp;CT9&amp;CT10&amp;CT11</f>
        <v>zł 00/100</v>
      </c>
      <c r="CP13" s="9"/>
      <c r="CQ13" s="9"/>
      <c r="CR13" s="9"/>
      <c r="CS13" s="9"/>
      <c r="CT13" s="9"/>
      <c r="CV13" s="1">
        <f>TRUNC(CV1,1)</f>
        <v>0</v>
      </c>
      <c r="CW13" s="2"/>
      <c r="CX13" s="2"/>
      <c r="CY13" s="2"/>
      <c r="CZ13" s="9" t="str">
        <f>DE3&amp;DE4&amp;DE5&amp;DE6&amp;DE7&amp;DE8&amp;DE9&amp;DE10&amp;DE11</f>
        <v>zł 00/100</v>
      </c>
      <c r="DA13" s="9"/>
      <c r="DB13" s="9"/>
      <c r="DC13" s="9"/>
      <c r="DD13" s="9"/>
      <c r="DE13" s="9"/>
      <c r="DG13" s="1">
        <f>TRUNC(DG1,1)</f>
        <v>0</v>
      </c>
      <c r="DH13" s="2"/>
      <c r="DI13" s="2"/>
      <c r="DJ13" s="2"/>
      <c r="DK13" s="9" t="str">
        <f>DP3&amp;DP4&amp;DP5&amp;DP6&amp;DP7&amp;DP8&amp;DP9&amp;DP10&amp;DP11</f>
        <v>zł 00/100</v>
      </c>
      <c r="DL13" s="9"/>
      <c r="DM13" s="9"/>
      <c r="DN13" s="9"/>
      <c r="DO13" s="9"/>
      <c r="DP13" s="9"/>
      <c r="DR13" s="1">
        <f>TRUNC(DR1,1)</f>
        <v>0</v>
      </c>
      <c r="DS13" s="2"/>
      <c r="DT13" s="2"/>
      <c r="DU13" s="2"/>
      <c r="DV13" s="9" t="str">
        <f>EA3&amp;EA4&amp;EA5&amp;EA6&amp;EA7&amp;EA8&amp;EA9&amp;EA10&amp;EA11</f>
        <v>zł 00/100</v>
      </c>
      <c r="DW13" s="9"/>
      <c r="DX13" s="9"/>
      <c r="DY13" s="9"/>
      <c r="DZ13" s="9"/>
      <c r="EA13" s="9"/>
      <c r="EC13" s="1">
        <f>TRUNC(EC1,1)</f>
        <v>0</v>
      </c>
      <c r="ED13" s="2"/>
      <c r="EE13" s="2"/>
      <c r="EF13" s="2"/>
      <c r="EG13" s="9" t="str">
        <f>EL3&amp;EL4&amp;EL5&amp;EL6&amp;EL7&amp;EL8&amp;EL9&amp;EL10&amp;EL11</f>
        <v>zł 00/100</v>
      </c>
      <c r="EH13" s="9"/>
      <c r="EI13" s="9"/>
      <c r="EJ13" s="9"/>
      <c r="EK13" s="9"/>
      <c r="EL13" s="9"/>
      <c r="EN13" s="1">
        <f>TRUNC(EN1,1)</f>
        <v>0</v>
      </c>
      <c r="EO13" s="2"/>
      <c r="EP13" s="2"/>
      <c r="EQ13" s="2"/>
      <c r="ER13" s="9" t="str">
        <f>EW3&amp;EW4&amp;EW5&amp;EW6&amp;EW7&amp;EW8&amp;EW9&amp;EW10&amp;EW11</f>
        <v>zł 00/100</v>
      </c>
      <c r="ES13" s="9"/>
      <c r="ET13" s="9"/>
      <c r="EU13" s="9"/>
      <c r="EV13" s="9"/>
      <c r="EW13" s="9"/>
      <c r="EY13" s="1">
        <f>TRUNC(EY1,1)</f>
        <v>0</v>
      </c>
      <c r="EZ13" s="2"/>
      <c r="FA13" s="2"/>
      <c r="FB13" s="2"/>
      <c r="FC13" s="9" t="str">
        <f>FH3&amp;FH4&amp;FH5&amp;FH6&amp;FH7&amp;FH8&amp;FH9&amp;FH10&amp;FH11</f>
        <v>zł 00/100</v>
      </c>
      <c r="FD13" s="9"/>
      <c r="FE13" s="9"/>
      <c r="FF13" s="9"/>
      <c r="FG13" s="9"/>
      <c r="FH13" s="9"/>
      <c r="FJ13" s="1">
        <f>TRUNC(FJ1,1)</f>
        <v>0</v>
      </c>
      <c r="FK13" s="2"/>
      <c r="FL13" s="2"/>
      <c r="FM13" s="2"/>
      <c r="FN13" s="9" t="str">
        <f>FS3&amp;FS4&amp;FS5&amp;FS6&amp;FS7&amp;FS8&amp;FS9&amp;FS10&amp;FS11</f>
        <v>zł 00/100</v>
      </c>
      <c r="FO13" s="9"/>
      <c r="FP13" s="9"/>
      <c r="FQ13" s="9"/>
      <c r="FR13" s="9"/>
      <c r="FS13" s="9"/>
      <c r="FU13" s="1">
        <f>TRUNC(FU1,1)</f>
        <v>0</v>
      </c>
      <c r="FV13" s="2"/>
      <c r="FW13" s="2"/>
      <c r="FX13" s="2"/>
      <c r="FY13" s="9" t="str">
        <f>GD3&amp;GD4&amp;GD5&amp;GD6&amp;GD7&amp;GD8&amp;GD9&amp;GD10&amp;GD11</f>
        <v>zł 00/100</v>
      </c>
      <c r="FZ13" s="9"/>
      <c r="GA13" s="9"/>
      <c r="GB13" s="9"/>
      <c r="GC13" s="9"/>
      <c r="GD13" s="9"/>
    </row>
    <row r="15" spans="1:186" x14ac:dyDescent="0.35">
      <c r="A15" s="60">
        <v>1</v>
      </c>
      <c r="B15" s="60"/>
      <c r="C15" s="60"/>
      <c r="D15" s="60"/>
      <c r="E15" s="60"/>
      <c r="F15" s="60"/>
      <c r="G15" s="60"/>
      <c r="H15" s="60"/>
      <c r="I15" s="60"/>
      <c r="J15" s="60"/>
      <c r="L15" s="60">
        <v>2</v>
      </c>
      <c r="M15" s="60"/>
      <c r="N15" s="60"/>
      <c r="O15" s="60"/>
      <c r="P15" s="60"/>
      <c r="Q15" s="60"/>
      <c r="R15" s="60"/>
      <c r="S15" s="60"/>
      <c r="T15" s="60"/>
      <c r="U15" s="60"/>
      <c r="W15" s="60">
        <v>3</v>
      </c>
      <c r="X15" s="60"/>
      <c r="Y15" s="60"/>
      <c r="Z15" s="60"/>
      <c r="AA15" s="60"/>
      <c r="AB15" s="60"/>
      <c r="AC15" s="60"/>
      <c r="AD15" s="60"/>
      <c r="AE15" s="60"/>
      <c r="AF15" s="60"/>
      <c r="AH15" s="60">
        <v>4</v>
      </c>
      <c r="AI15" s="60"/>
      <c r="AJ15" s="60"/>
      <c r="AK15" s="60"/>
      <c r="AL15" s="60"/>
      <c r="AM15" s="60"/>
      <c r="AN15" s="60"/>
      <c r="AO15" s="60"/>
      <c r="AP15" s="60"/>
      <c r="AQ15" s="60"/>
      <c r="AS15" s="60">
        <v>5</v>
      </c>
      <c r="AT15" s="60"/>
      <c r="AU15" s="60"/>
      <c r="AV15" s="60"/>
      <c r="AW15" s="60"/>
      <c r="AX15" s="60"/>
      <c r="AY15" s="60"/>
      <c r="AZ15" s="60"/>
      <c r="BA15" s="60"/>
      <c r="BB15" s="60"/>
      <c r="BD15" s="60">
        <v>6</v>
      </c>
      <c r="BE15" s="60"/>
      <c r="BF15" s="60"/>
      <c r="BG15" s="60"/>
      <c r="BH15" s="60"/>
      <c r="BI15" s="60"/>
      <c r="BJ15" s="60"/>
      <c r="BK15" s="60"/>
      <c r="BL15" s="60"/>
      <c r="BM15" s="60"/>
      <c r="BO15" s="60">
        <v>7</v>
      </c>
      <c r="BP15" s="60"/>
      <c r="BQ15" s="60"/>
      <c r="BR15" s="60"/>
      <c r="BS15" s="60"/>
      <c r="BT15" s="60"/>
      <c r="BU15" s="60"/>
      <c r="BV15" s="60"/>
      <c r="BW15" s="60"/>
      <c r="BX15" s="60"/>
      <c r="BZ15" s="60">
        <v>8</v>
      </c>
      <c r="CA15" s="60"/>
      <c r="CB15" s="60"/>
      <c r="CC15" s="60"/>
      <c r="CD15" s="60"/>
      <c r="CE15" s="60"/>
      <c r="CF15" s="60"/>
      <c r="CG15" s="60"/>
      <c r="CH15" s="60"/>
      <c r="CI15" s="60"/>
      <c r="CK15" s="60">
        <v>9</v>
      </c>
      <c r="CL15" s="60"/>
      <c r="CM15" s="60"/>
      <c r="CN15" s="60"/>
      <c r="CO15" s="60"/>
      <c r="CP15" s="60"/>
      <c r="CQ15" s="60"/>
      <c r="CR15" s="60"/>
      <c r="CS15" s="60"/>
      <c r="CT15" s="60"/>
      <c r="CV15" s="60">
        <v>10</v>
      </c>
      <c r="CW15" s="60"/>
      <c r="CX15" s="60"/>
      <c r="CY15" s="60"/>
      <c r="CZ15" s="60"/>
      <c r="DA15" s="60"/>
      <c r="DB15" s="60"/>
      <c r="DC15" s="60"/>
      <c r="DD15" s="60"/>
      <c r="DE15" s="60"/>
      <c r="DG15" s="60">
        <v>11</v>
      </c>
      <c r="DH15" s="60"/>
      <c r="DI15" s="60"/>
      <c r="DJ15" s="60"/>
      <c r="DK15" s="60"/>
      <c r="DL15" s="60"/>
      <c r="DM15" s="60"/>
      <c r="DN15" s="60"/>
      <c r="DO15" s="60"/>
      <c r="DP15" s="60"/>
      <c r="DR15" s="60">
        <v>12</v>
      </c>
      <c r="DS15" s="60"/>
      <c r="DT15" s="60"/>
      <c r="DU15" s="60"/>
      <c r="DV15" s="60"/>
      <c r="DW15" s="60"/>
      <c r="DX15" s="60"/>
      <c r="DY15" s="60"/>
      <c r="DZ15" s="60"/>
      <c r="EA15" s="60"/>
      <c r="EC15" s="60">
        <v>13</v>
      </c>
      <c r="ED15" s="60"/>
      <c r="EE15" s="60"/>
      <c r="EF15" s="60"/>
      <c r="EG15" s="60"/>
      <c r="EH15" s="60"/>
      <c r="EI15" s="60"/>
      <c r="EJ15" s="60"/>
      <c r="EK15" s="60"/>
      <c r="EL15" s="60"/>
      <c r="EN15" s="60">
        <v>14</v>
      </c>
      <c r="EO15" s="60"/>
      <c r="EP15" s="60"/>
      <c r="EQ15" s="60"/>
      <c r="ER15" s="60"/>
      <c r="ES15" s="60"/>
      <c r="ET15" s="60"/>
      <c r="EU15" s="60"/>
      <c r="EV15" s="60"/>
      <c r="EW15" s="60"/>
      <c r="EY15" s="60">
        <v>15</v>
      </c>
      <c r="EZ15" s="60"/>
      <c r="FA15" s="60"/>
      <c r="FB15" s="60"/>
      <c r="FC15" s="60"/>
      <c r="FD15" s="60"/>
      <c r="FE15" s="60"/>
      <c r="FF15" s="60"/>
      <c r="FG15" s="60"/>
      <c r="FH15" s="60"/>
      <c r="FJ15" s="60">
        <v>16</v>
      </c>
      <c r="FK15" s="60"/>
      <c r="FL15" s="60"/>
      <c r="FM15" s="60"/>
      <c r="FN15" s="60"/>
      <c r="FO15" s="60"/>
      <c r="FP15" s="60"/>
      <c r="FQ15" s="60"/>
      <c r="FR15" s="60"/>
      <c r="FS15" s="60"/>
      <c r="FU15" s="60">
        <v>17</v>
      </c>
      <c r="FV15" s="60"/>
      <c r="FW15" s="60"/>
      <c r="FX15" s="60"/>
      <c r="FY15" s="60"/>
      <c r="FZ15" s="60"/>
      <c r="GA15" s="60"/>
      <c r="GB15" s="60"/>
      <c r="GC15" s="60"/>
      <c r="GD15" s="60"/>
    </row>
  </sheetData>
  <mergeCells count="34">
    <mergeCell ref="FP1:FQ1"/>
    <mergeCell ref="GA1:GB1"/>
    <mergeCell ref="FJ15:FS15"/>
    <mergeCell ref="FU15:GD15"/>
    <mergeCell ref="EI1:EJ1"/>
    <mergeCell ref="ET1:EU1"/>
    <mergeCell ref="FE1:FF1"/>
    <mergeCell ref="EC15:EL15"/>
    <mergeCell ref="EN15:EW15"/>
    <mergeCell ref="EY15:FH15"/>
    <mergeCell ref="DB1:DC1"/>
    <mergeCell ref="DM1:DN1"/>
    <mergeCell ref="DX1:DY1"/>
    <mergeCell ref="CV15:DE15"/>
    <mergeCell ref="DG15:DP15"/>
    <mergeCell ref="DR15:EA15"/>
    <mergeCell ref="BU1:BV1"/>
    <mergeCell ref="CF1:CG1"/>
    <mergeCell ref="CQ1:CR1"/>
    <mergeCell ref="BO15:BX15"/>
    <mergeCell ref="BZ15:CI15"/>
    <mergeCell ref="CK15:CT15"/>
    <mergeCell ref="AN1:AO1"/>
    <mergeCell ref="AY1:AZ1"/>
    <mergeCell ref="BJ1:BK1"/>
    <mergeCell ref="AH15:AQ15"/>
    <mergeCell ref="AS15:BB15"/>
    <mergeCell ref="BD15:BM15"/>
    <mergeCell ref="G1:H1"/>
    <mergeCell ref="A15:J15"/>
    <mergeCell ref="R1:S1"/>
    <mergeCell ref="L15:U15"/>
    <mergeCell ref="AC1:AD1"/>
    <mergeCell ref="W15:A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1C7E-30F6-4165-AE50-6259E35C1B20}">
  <sheetPr>
    <pageSetUpPr fitToPage="1"/>
  </sheetPr>
  <dimension ref="A1:H46"/>
  <sheetViews>
    <sheetView topLeftCell="A19" zoomScaleNormal="100" workbookViewId="0">
      <selection activeCell="D45" sqref="D4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6" width="14.7265625" style="14" customWidth="1"/>
    <col min="7" max="7" width="15.363281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70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35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Arkusz2!E13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Arkusz3!E13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29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35559.15</v>
      </c>
      <c r="D32" s="11"/>
      <c r="E32" s="48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26078.77</v>
      </c>
      <c r="D33" s="11"/>
      <c r="E33" s="49"/>
      <c r="F33" s="22">
        <f t="shared" ref="F33:F34" si="0">ROUND($D33-($D33*$E$32),2)</f>
        <v>0</v>
      </c>
      <c r="G33" s="23">
        <f t="shared" ref="G33:G35" si="1">ROUND($C33*$F33,2)</f>
        <v>0</v>
      </c>
      <c r="H33" s="24">
        <f t="shared" ref="H33:H35" si="2">ROUND(SUM($G33)/(1+$C$22),2)</f>
        <v>0</v>
      </c>
    </row>
    <row r="34" spans="1:8" x14ac:dyDescent="0.35">
      <c r="A34" s="20">
        <v>3</v>
      </c>
      <c r="B34" s="20" t="s">
        <v>14</v>
      </c>
      <c r="C34" s="21">
        <v>17277.79</v>
      </c>
      <c r="D34" s="11"/>
      <c r="E34" s="49"/>
      <c r="F34" s="22">
        <f t="shared" si="0"/>
        <v>0</v>
      </c>
      <c r="G34" s="23">
        <f t="shared" si="1"/>
        <v>0</v>
      </c>
      <c r="H34" s="24">
        <f t="shared" si="2"/>
        <v>0</v>
      </c>
    </row>
    <row r="35" spans="1:8" x14ac:dyDescent="0.35">
      <c r="A35" s="20">
        <v>4</v>
      </c>
      <c r="B35" s="20" t="s">
        <v>15</v>
      </c>
      <c r="C35" s="21">
        <v>20312.03</v>
      </c>
      <c r="D35" s="11"/>
      <c r="E35" s="49"/>
      <c r="F35" s="22">
        <f>ROUND($D35-($D35*$E$32),2)</f>
        <v>0</v>
      </c>
      <c r="G35" s="23">
        <f t="shared" si="1"/>
        <v>0</v>
      </c>
      <c r="H35" s="24">
        <f t="shared" si="2"/>
        <v>0</v>
      </c>
    </row>
    <row r="36" spans="1:8" x14ac:dyDescent="0.35">
      <c r="A36" s="20">
        <v>5</v>
      </c>
      <c r="B36" s="20" t="s">
        <v>31</v>
      </c>
      <c r="C36" s="26"/>
      <c r="D36" s="12"/>
      <c r="E36" s="50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78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y955ciWhyHgamFSCWE2129jone6gkdCFmKipmJYugKE0NyDw8Enf4jr3ipw4sJnl+MzU+3T7UoYsy3EI8nGZlg==" saltValue="9bg8XHMw3ULhLA1Fot3ibQ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983D7-79C4-490E-9BFC-2C150E46FF98}">
  <sheetPr>
    <pageSetUpPr fitToPage="1"/>
  </sheetPr>
  <dimension ref="A1:H46"/>
  <sheetViews>
    <sheetView topLeftCell="A22" zoomScaleNormal="100" workbookViewId="0">
      <selection activeCell="F35" sqref="F3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6" width="14.7265625" style="14" customWidth="1"/>
    <col min="7" max="7" width="15.363281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69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38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Arkusz2!E13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Arkusz3!E13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29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42500</v>
      </c>
      <c r="D32" s="11"/>
      <c r="E32" s="48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4000</v>
      </c>
      <c r="D33" s="11"/>
      <c r="E33" s="49"/>
      <c r="F33" s="22">
        <f t="shared" ref="F33:F34" si="0">ROUND($D33-($D33*$E$32),2)</f>
        <v>0</v>
      </c>
      <c r="G33" s="23">
        <f t="shared" ref="G33:G35" si="1">ROUND($C33*$F33,2)</f>
        <v>0</v>
      </c>
      <c r="H33" s="24">
        <f t="shared" ref="H33:H35" si="2">ROUND(SUM($G33)/(1+$C$22),2)</f>
        <v>0</v>
      </c>
    </row>
    <row r="34" spans="1:8" x14ac:dyDescent="0.35">
      <c r="A34" s="20">
        <v>3</v>
      </c>
      <c r="B34" s="20" t="s">
        <v>14</v>
      </c>
      <c r="C34" s="21">
        <v>39500</v>
      </c>
      <c r="D34" s="11"/>
      <c r="E34" s="49"/>
      <c r="F34" s="22">
        <f t="shared" si="0"/>
        <v>0</v>
      </c>
      <c r="G34" s="23">
        <f t="shared" si="1"/>
        <v>0</v>
      </c>
      <c r="H34" s="24">
        <f t="shared" si="2"/>
        <v>0</v>
      </c>
    </row>
    <row r="35" spans="1:8" x14ac:dyDescent="0.35">
      <c r="A35" s="20">
        <v>4</v>
      </c>
      <c r="B35" s="20" t="s">
        <v>15</v>
      </c>
      <c r="C35" s="21">
        <v>15500</v>
      </c>
      <c r="D35" s="11"/>
      <c r="E35" s="49"/>
      <c r="F35" s="22">
        <f>ROUND($D35-($D35*$E$32),2)</f>
        <v>0</v>
      </c>
      <c r="G35" s="23">
        <f t="shared" si="1"/>
        <v>0</v>
      </c>
      <c r="H35" s="24">
        <f t="shared" si="2"/>
        <v>0</v>
      </c>
    </row>
    <row r="36" spans="1:8" x14ac:dyDescent="0.35">
      <c r="A36" s="20">
        <v>5</v>
      </c>
      <c r="B36" s="20" t="s">
        <v>31</v>
      </c>
      <c r="C36" s="26"/>
      <c r="D36" s="12"/>
      <c r="E36" s="50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78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ZQ2w7uvbb6iT6zkjV4IAHijLwh5jmFCvRxDAYrGNGiwn82/zIwgsKY1I9C5QSxkZ/5wioQkUVma2T556zK39LQ==" saltValue="OeQUYHuxxchXrleEnevR0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41A6-7239-409F-A3F6-CE496C566784}">
  <sheetPr>
    <pageSetUpPr fitToPage="1"/>
  </sheetPr>
  <dimension ref="A1:H46"/>
  <sheetViews>
    <sheetView topLeftCell="A22" zoomScaleNormal="100" workbookViewId="0">
      <selection activeCell="F35" sqref="F3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6" width="14.7265625" style="14" customWidth="1"/>
    <col min="7" max="7" width="15.363281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68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39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Arkusz2!E13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Arkusz3!E13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29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108620</v>
      </c>
      <c r="D32" s="11"/>
      <c r="E32" s="48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900</v>
      </c>
      <c r="D33" s="11"/>
      <c r="E33" s="49"/>
      <c r="F33" s="22">
        <f t="shared" ref="F33:F34" si="0">ROUND($D33-($D33*$E$32),2)</f>
        <v>0</v>
      </c>
      <c r="G33" s="23">
        <f t="shared" ref="G33:G35" si="1">ROUND($C33*$F33,2)</f>
        <v>0</v>
      </c>
      <c r="H33" s="24">
        <f t="shared" ref="H33:H35" si="2">ROUND(SUM($G33)/(1+$C$22),2)</f>
        <v>0</v>
      </c>
    </row>
    <row r="34" spans="1:8" x14ac:dyDescent="0.35">
      <c r="A34" s="20">
        <v>3</v>
      </c>
      <c r="B34" s="20" t="s">
        <v>14</v>
      </c>
      <c r="C34" s="21">
        <v>9248</v>
      </c>
      <c r="D34" s="11"/>
      <c r="E34" s="49"/>
      <c r="F34" s="22">
        <f t="shared" si="0"/>
        <v>0</v>
      </c>
      <c r="G34" s="23">
        <f t="shared" si="1"/>
        <v>0</v>
      </c>
      <c r="H34" s="24">
        <f t="shared" si="2"/>
        <v>0</v>
      </c>
    </row>
    <row r="35" spans="1:8" x14ac:dyDescent="0.35">
      <c r="A35" s="20">
        <v>4</v>
      </c>
      <c r="B35" s="20" t="s">
        <v>15</v>
      </c>
      <c r="C35" s="21">
        <v>900</v>
      </c>
      <c r="D35" s="11"/>
      <c r="E35" s="49"/>
      <c r="F35" s="22">
        <f>ROUND($D35-($D35*$E$32),2)</f>
        <v>0</v>
      </c>
      <c r="G35" s="23">
        <f t="shared" si="1"/>
        <v>0</v>
      </c>
      <c r="H35" s="24">
        <f t="shared" si="2"/>
        <v>0</v>
      </c>
    </row>
    <row r="36" spans="1:8" x14ac:dyDescent="0.35">
      <c r="A36" s="20">
        <v>5</v>
      </c>
      <c r="B36" s="20" t="s">
        <v>31</v>
      </c>
      <c r="C36" s="26"/>
      <c r="D36" s="12"/>
      <c r="E36" s="50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78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I7If7dmeWAbhYhPeoDa/2wuE9DLfamRhfbE9d++PCYYRgB8h3shoiIBh/WTUVTUV1EJx77WaqeIgzj2sMXV2pQ==" saltValue="EfNe6r8YEDnLunGxuGyLc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1:H46"/>
  <sheetViews>
    <sheetView topLeftCell="A13" zoomScale="82" zoomScaleNormal="82" workbookViewId="0">
      <selection activeCell="F35" sqref="F3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67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40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Arkusz2!AW13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Arkusz3!AW13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705000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12000</v>
      </c>
      <c r="D33" s="11"/>
      <c r="E33" s="56"/>
      <c r="F33" s="22">
        <f>ROUND($D33-($D33*$E$32),2)</f>
        <v>0</v>
      </c>
      <c r="G33" s="23">
        <f t="shared" ref="G33:G35" si="0">ROUND($C33*$F33,2)</f>
        <v>0</v>
      </c>
      <c r="H33" s="24">
        <f t="shared" ref="H33:H35" si="1">ROUND(SUM($G33)/(1+$C$22),2)</f>
        <v>0</v>
      </c>
    </row>
    <row r="34" spans="1:8" x14ac:dyDescent="0.35">
      <c r="A34" s="20">
        <v>3</v>
      </c>
      <c r="B34" s="20" t="s">
        <v>14</v>
      </c>
      <c r="C34" s="21">
        <v>125000</v>
      </c>
      <c r="D34" s="11"/>
      <c r="E34" s="56"/>
      <c r="F34" s="22">
        <f>ROUND($D34-($D34*$E$32),2)</f>
        <v>0</v>
      </c>
      <c r="G34" s="23">
        <f t="shared" si="0"/>
        <v>0</v>
      </c>
      <c r="H34" s="24">
        <f t="shared" si="1"/>
        <v>0</v>
      </c>
    </row>
    <row r="35" spans="1:8" x14ac:dyDescent="0.35">
      <c r="A35" s="20">
        <v>4</v>
      </c>
      <c r="B35" s="20" t="s">
        <v>15</v>
      </c>
      <c r="C35" s="21">
        <v>17500</v>
      </c>
      <c r="D35" s="11"/>
      <c r="E35" s="56"/>
      <c r="F35" s="22">
        <f>ROUND($D35-($D35*$E$32),2)</f>
        <v>0</v>
      </c>
      <c r="G35" s="23">
        <f t="shared" si="0"/>
        <v>0</v>
      </c>
      <c r="H35" s="24">
        <f t="shared" si="1"/>
        <v>0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H46"/>
  <sheetViews>
    <sheetView topLeftCell="A13" zoomScaleNormal="100" workbookViewId="0">
      <selection activeCell="F35" sqref="F3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66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41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Arkusz2!BH13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Arkusz3!BH13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29500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1500</v>
      </c>
      <c r="D33" s="11"/>
      <c r="E33" s="56"/>
      <c r="F33" s="22">
        <f t="shared" ref="F33:F35" si="0">ROUND($D33-($D33*$E$32),2)</f>
        <v>0</v>
      </c>
      <c r="G33" s="23">
        <f t="shared" ref="G33:G35" si="1">ROUND($C33*$F33,2)</f>
        <v>0</v>
      </c>
      <c r="H33" s="24">
        <f t="shared" ref="H33:H35" si="2">ROUND(SUM($G33)/(1+$C$22),2)</f>
        <v>0</v>
      </c>
    </row>
    <row r="34" spans="1:8" x14ac:dyDescent="0.35">
      <c r="A34" s="20">
        <v>3</v>
      </c>
      <c r="B34" s="20" t="s">
        <v>14</v>
      </c>
      <c r="C34" s="21">
        <v>36000</v>
      </c>
      <c r="D34" s="11"/>
      <c r="E34" s="56"/>
      <c r="F34" s="22">
        <f>ROUND($D34-($D34*$E$32),2)</f>
        <v>0</v>
      </c>
      <c r="G34" s="23">
        <f t="shared" si="1"/>
        <v>0</v>
      </c>
      <c r="H34" s="24">
        <f t="shared" si="2"/>
        <v>0</v>
      </c>
    </row>
    <row r="35" spans="1:8" x14ac:dyDescent="0.35">
      <c r="A35" s="20">
        <v>4</v>
      </c>
      <c r="B35" s="20" t="s">
        <v>15</v>
      </c>
      <c r="C35" s="21">
        <v>1600</v>
      </c>
      <c r="D35" s="11"/>
      <c r="E35" s="56"/>
      <c r="F35" s="22">
        <f t="shared" si="0"/>
        <v>0</v>
      </c>
      <c r="G35" s="23">
        <f t="shared" si="1"/>
        <v>0</v>
      </c>
      <c r="H35" s="24">
        <f t="shared" si="2"/>
        <v>0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+5CJHFFK00Ac20LCkM8rHCTqUh9fl5KEAWTHXw3wgioJ9K+VqBk8CUSf7K/JwuHqlhJdIH8Lhq0VSin48+SXbA==" saltValue="PPjhrqgsjnIwBBsaLnG6r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A1:H46"/>
  <sheetViews>
    <sheetView topLeftCell="A13" workbookViewId="0">
      <selection activeCell="F36" sqref="F36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65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42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Arkusz2!BS13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Arkusz3!BS13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14900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400</v>
      </c>
      <c r="D33" s="11"/>
      <c r="E33" s="56"/>
      <c r="F33" s="22">
        <f t="shared" ref="F33:F35" si="0">ROUND($D33-($D33*$E$32),2)</f>
        <v>0</v>
      </c>
      <c r="G33" s="23">
        <f t="shared" ref="G33:G36" si="1">ROUND($C33*$F33,2)</f>
        <v>0</v>
      </c>
      <c r="H33" s="24">
        <f t="shared" ref="H33:H36" si="2">ROUND(SUM($G33)/(1+$C$22),2)</f>
        <v>0</v>
      </c>
    </row>
    <row r="34" spans="1:8" x14ac:dyDescent="0.35">
      <c r="A34" s="20">
        <v>3</v>
      </c>
      <c r="B34" s="20" t="s">
        <v>14</v>
      </c>
      <c r="C34" s="21">
        <v>13200</v>
      </c>
      <c r="D34" s="11"/>
      <c r="E34" s="56"/>
      <c r="F34" s="22">
        <f>ROUND($D34-($D34*$E$32),2)</f>
        <v>0</v>
      </c>
      <c r="G34" s="23">
        <f t="shared" si="1"/>
        <v>0</v>
      </c>
      <c r="H34" s="24">
        <f t="shared" si="2"/>
        <v>0</v>
      </c>
    </row>
    <row r="35" spans="1:8" x14ac:dyDescent="0.35">
      <c r="A35" s="20">
        <v>4</v>
      </c>
      <c r="B35" s="20" t="s">
        <v>15</v>
      </c>
      <c r="C35" s="21">
        <v>400</v>
      </c>
      <c r="D35" s="11"/>
      <c r="E35" s="56"/>
      <c r="F35" s="22">
        <f t="shared" si="0"/>
        <v>0</v>
      </c>
      <c r="G35" s="23">
        <f t="shared" si="1"/>
        <v>0</v>
      </c>
      <c r="H35" s="24">
        <f t="shared" si="2"/>
        <v>0</v>
      </c>
    </row>
    <row r="36" spans="1:8" x14ac:dyDescent="0.35">
      <c r="A36" s="20">
        <v>5</v>
      </c>
      <c r="B36" s="20" t="s">
        <v>31</v>
      </c>
      <c r="C36" s="21">
        <v>150</v>
      </c>
      <c r="D36" s="11"/>
      <c r="E36" s="57"/>
      <c r="F36" s="22">
        <f>ROUND($D36-($D36*$E$32),2)</f>
        <v>0</v>
      </c>
      <c r="G36" s="23">
        <f t="shared" si="1"/>
        <v>0</v>
      </c>
      <c r="H36" s="24">
        <f t="shared" si="2"/>
        <v>0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xcbJGaICFMbCvsqVVbe8/a4Doxr9A8+AybtvTVIVvvp9u/I5pd250SjSa7viBXhO3oNcQsZOu/3qOR77RC7R9w==" saltValue="XYNxWUsGHqwulR5GEwgED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>
    <pageSetUpPr fitToPage="1"/>
  </sheetPr>
  <dimension ref="A1:H46"/>
  <sheetViews>
    <sheetView topLeftCell="A16" workbookViewId="0">
      <selection activeCell="F35" sqref="F35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64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43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Arkusz2!CD13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Arkusz3!CD13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6000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1">
        <v>1000</v>
      </c>
      <c r="D33" s="11"/>
      <c r="E33" s="56"/>
      <c r="F33" s="22">
        <f t="shared" ref="F33:F34" si="0">ROUND($D33-($D33*$E$32),2)</f>
        <v>0</v>
      </c>
      <c r="G33" s="23">
        <f t="shared" ref="G33:G35" si="1">ROUND($C33*$F33,2)</f>
        <v>0</v>
      </c>
      <c r="H33" s="24">
        <f t="shared" ref="H33:H34" si="2">ROUND(SUM($G33)/(1+$C$22),2)</f>
        <v>0</v>
      </c>
    </row>
    <row r="34" spans="1:8" x14ac:dyDescent="0.35">
      <c r="A34" s="20">
        <v>3</v>
      </c>
      <c r="B34" s="20" t="s">
        <v>14</v>
      </c>
      <c r="C34" s="21">
        <v>19000</v>
      </c>
      <c r="D34" s="11"/>
      <c r="E34" s="56"/>
      <c r="F34" s="22">
        <f t="shared" si="0"/>
        <v>0</v>
      </c>
      <c r="G34" s="23">
        <f t="shared" si="1"/>
        <v>0</v>
      </c>
      <c r="H34" s="24">
        <f t="shared" si="2"/>
        <v>0</v>
      </c>
    </row>
    <row r="35" spans="1:8" x14ac:dyDescent="0.35">
      <c r="A35" s="20">
        <v>4</v>
      </c>
      <c r="B35" s="20" t="s">
        <v>15</v>
      </c>
      <c r="C35" s="21">
        <v>2500</v>
      </c>
      <c r="D35" s="11"/>
      <c r="E35" s="56"/>
      <c r="F35" s="22">
        <f>ROUND($D35-($D35*$E$32),2)</f>
        <v>0</v>
      </c>
      <c r="G35" s="23">
        <f t="shared" si="1"/>
        <v>0</v>
      </c>
      <c r="H35" s="24">
        <f>ROUND(SUM($G35)/(1+$C$22),2)</f>
        <v>0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aGhcbDEQErvK7/v7cfRlOeLDY1Kp7nudq9OnF17e7pxEIVx6LhUzwIinYxlo6/oXBpdyemTAqJoRxBqWb0CqEw==" saltValue="86XPO0AR7x33hUA5WIMkl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>
    <pageSetUpPr fitToPage="1"/>
  </sheetPr>
  <dimension ref="A1:H46"/>
  <sheetViews>
    <sheetView topLeftCell="A22" zoomScaleNormal="100" workbookViewId="0">
      <selection activeCell="F36" sqref="F36"/>
    </sheetView>
  </sheetViews>
  <sheetFormatPr defaultColWidth="8.7265625" defaultRowHeight="14.5" x14ac:dyDescent="0.35"/>
  <cols>
    <col min="1" max="1" width="16.7265625" style="14" customWidth="1"/>
    <col min="2" max="2" width="22.81640625" style="14" customWidth="1"/>
    <col min="3" max="3" width="19.26953125" style="14" customWidth="1"/>
    <col min="4" max="7" width="14.7265625" style="14" customWidth="1"/>
    <col min="8" max="8" width="16.1796875" style="14" customWidth="1"/>
    <col min="9" max="16384" width="8.7265625" style="14"/>
  </cols>
  <sheetData>
    <row r="1" spans="1:8" x14ac:dyDescent="0.35">
      <c r="A1" s="30" t="s">
        <v>71</v>
      </c>
      <c r="B1" s="30"/>
      <c r="C1" s="30"/>
      <c r="D1" s="30"/>
      <c r="E1" s="30"/>
      <c r="F1" s="30"/>
      <c r="G1" s="30"/>
      <c r="H1" s="30"/>
    </row>
    <row r="2" spans="1:8" x14ac:dyDescent="0.35">
      <c r="A2" s="15"/>
    </row>
    <row r="3" spans="1:8" ht="33.75" customHeight="1" x14ac:dyDescent="0.35">
      <c r="A3" s="35" t="s">
        <v>63</v>
      </c>
      <c r="B3" s="36"/>
      <c r="C3" s="36"/>
      <c r="D3" s="36"/>
      <c r="E3" s="36"/>
      <c r="F3" s="36"/>
      <c r="G3" s="36"/>
      <c r="H3" s="36"/>
    </row>
    <row r="5" spans="1:8" ht="48" customHeight="1" x14ac:dyDescent="0.35">
      <c r="A5" s="31"/>
      <c r="B5" s="31"/>
      <c r="C5" s="31"/>
    </row>
    <row r="6" spans="1:8" x14ac:dyDescent="0.35">
      <c r="B6" s="14" t="s">
        <v>0</v>
      </c>
    </row>
    <row r="8" spans="1:8" x14ac:dyDescent="0.35">
      <c r="A8" s="15" t="s">
        <v>1</v>
      </c>
    </row>
    <row r="9" spans="1:8" x14ac:dyDescent="0.35">
      <c r="A9" s="14" t="s">
        <v>2</v>
      </c>
    </row>
    <row r="10" spans="1:8" ht="51.75" customHeight="1" x14ac:dyDescent="0.35">
      <c r="A10" s="31"/>
      <c r="B10" s="31"/>
      <c r="C10" s="31"/>
      <c r="D10" s="31"/>
      <c r="E10" s="31"/>
      <c r="F10" s="31"/>
      <c r="G10" s="31"/>
      <c r="H10" s="31"/>
    </row>
    <row r="12" spans="1:8" x14ac:dyDescent="0.35">
      <c r="A12" s="14" t="s">
        <v>3</v>
      </c>
    </row>
    <row r="13" spans="1:8" ht="30.75" customHeight="1" x14ac:dyDescent="0.35">
      <c r="A13" s="31"/>
      <c r="B13" s="31"/>
      <c r="C13" s="31"/>
      <c r="D13" s="31"/>
      <c r="E13" s="31"/>
      <c r="F13" s="31"/>
      <c r="G13" s="31"/>
      <c r="H13" s="31"/>
    </row>
    <row r="15" spans="1:8" x14ac:dyDescent="0.35">
      <c r="A15" s="14" t="s">
        <v>4</v>
      </c>
    </row>
    <row r="16" spans="1:8" ht="42" customHeight="1" x14ac:dyDescent="0.35">
      <c r="A16" s="32" t="s">
        <v>28</v>
      </c>
      <c r="B16" s="32"/>
      <c r="C16" s="32"/>
      <c r="D16" s="32"/>
      <c r="E16" s="32"/>
      <c r="F16" s="32"/>
      <c r="G16" s="32"/>
      <c r="H16" s="32"/>
    </row>
    <row r="18" spans="1:8" x14ac:dyDescent="0.35">
      <c r="A18" s="14" t="s">
        <v>5</v>
      </c>
    </row>
    <row r="20" spans="1:8" ht="29.25" customHeight="1" x14ac:dyDescent="0.35">
      <c r="A20" s="51" t="s">
        <v>44</v>
      </c>
      <c r="B20" s="51"/>
      <c r="C20" s="33">
        <f>H38</f>
        <v>0</v>
      </c>
      <c r="D20" s="33"/>
      <c r="E20" s="33"/>
      <c r="F20" s="33"/>
      <c r="G20" s="33"/>
      <c r="H20" s="33"/>
    </row>
    <row r="21" spans="1:8" ht="30" customHeight="1" x14ac:dyDescent="0.35">
      <c r="A21" s="51" t="s">
        <v>6</v>
      </c>
      <c r="B21" s="51"/>
      <c r="C21" s="34" t="str">
        <f>Arkusz2!CO13</f>
        <v>zł 00/100</v>
      </c>
      <c r="D21" s="34"/>
      <c r="E21" s="34"/>
      <c r="F21" s="34"/>
      <c r="G21" s="34"/>
      <c r="H21" s="34"/>
    </row>
    <row r="22" spans="1:8" ht="30" customHeight="1" x14ac:dyDescent="0.35">
      <c r="A22" s="51" t="s">
        <v>30</v>
      </c>
      <c r="B22" s="51"/>
      <c r="C22" s="52">
        <v>0.23</v>
      </c>
      <c r="D22" s="52"/>
      <c r="E22" s="52"/>
      <c r="F22" s="52"/>
      <c r="G22" s="52"/>
      <c r="H22" s="52"/>
    </row>
    <row r="23" spans="1:8" ht="30" customHeight="1" x14ac:dyDescent="0.35">
      <c r="A23" s="51" t="s">
        <v>18</v>
      </c>
      <c r="B23" s="51"/>
      <c r="C23" s="53">
        <f>ROUND(SUM(G37),2)</f>
        <v>0</v>
      </c>
      <c r="D23" s="53"/>
      <c r="E23" s="53"/>
      <c r="F23" s="53"/>
      <c r="G23" s="53"/>
      <c r="H23" s="53"/>
    </row>
    <row r="24" spans="1:8" ht="30" customHeight="1" x14ac:dyDescent="0.35">
      <c r="A24" s="51" t="s">
        <v>19</v>
      </c>
      <c r="B24" s="51"/>
      <c r="C24" s="54" t="str">
        <f>Arkusz3!CO13</f>
        <v>zł 00/100</v>
      </c>
      <c r="D24" s="54"/>
      <c r="E24" s="54"/>
      <c r="F24" s="54"/>
      <c r="G24" s="54"/>
      <c r="H24" s="54"/>
    </row>
    <row r="27" spans="1:8" x14ac:dyDescent="0.35">
      <c r="A27" s="14" t="s">
        <v>9</v>
      </c>
    </row>
    <row r="28" spans="1:8" x14ac:dyDescent="0.35">
      <c r="A28" s="16"/>
      <c r="B28" s="16"/>
      <c r="C28" s="17"/>
    </row>
    <row r="29" spans="1:8" ht="15" customHeight="1" x14ac:dyDescent="0.35">
      <c r="A29" s="43" t="s">
        <v>10</v>
      </c>
      <c r="B29" s="43" t="s">
        <v>11</v>
      </c>
      <c r="C29" s="43" t="s">
        <v>36</v>
      </c>
      <c r="D29" s="43" t="s">
        <v>27</v>
      </c>
      <c r="E29" s="18" t="s">
        <v>79</v>
      </c>
      <c r="F29" s="43" t="s">
        <v>12</v>
      </c>
      <c r="G29" s="43" t="s">
        <v>13</v>
      </c>
      <c r="H29" s="43" t="s">
        <v>29</v>
      </c>
    </row>
    <row r="30" spans="1:8" ht="93" customHeight="1" x14ac:dyDescent="0.35">
      <c r="A30" s="43"/>
      <c r="B30" s="43"/>
      <c r="C30" s="43"/>
      <c r="D30" s="43"/>
      <c r="E30" s="19" t="s">
        <v>77</v>
      </c>
      <c r="F30" s="43"/>
      <c r="G30" s="43"/>
      <c r="H30" s="43"/>
    </row>
    <row r="31" spans="1:8" x14ac:dyDescent="0.35">
      <c r="A31" s="1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</row>
    <row r="32" spans="1:8" x14ac:dyDescent="0.35">
      <c r="A32" s="20">
        <v>1</v>
      </c>
      <c r="B32" s="20" t="s">
        <v>16</v>
      </c>
      <c r="C32" s="21">
        <v>26200</v>
      </c>
      <c r="D32" s="11"/>
      <c r="E32" s="55"/>
      <c r="F32" s="22">
        <f>ROUND($D32-($D32*$E$32),2)</f>
        <v>0</v>
      </c>
      <c r="G32" s="23">
        <f>ROUND($C32*$F32,2)</f>
        <v>0</v>
      </c>
      <c r="H32" s="24">
        <f>ROUND(SUM($G32)/(1+$C$22),2)</f>
        <v>0</v>
      </c>
    </row>
    <row r="33" spans="1:8" x14ac:dyDescent="0.35">
      <c r="A33" s="20">
        <v>2</v>
      </c>
      <c r="B33" s="25" t="s">
        <v>17</v>
      </c>
      <c r="C33" s="26"/>
      <c r="D33" s="26"/>
      <c r="E33" s="56"/>
      <c r="F33" s="22" t="str">
        <f t="shared" ref="F33:F35" si="0">IF(C33=0,"-",ROUND($D33-$E$32,2))</f>
        <v>-</v>
      </c>
      <c r="G33" s="23" t="str">
        <f>IF(F33="-","-",ROUND($C33*$F33,2))</f>
        <v>-</v>
      </c>
      <c r="H33" s="24" t="str">
        <f>IF(G33="-","-",ROUND(SUM($G33)/(1+$C$22),2))</f>
        <v>-</v>
      </c>
    </row>
    <row r="34" spans="1:8" x14ac:dyDescent="0.35">
      <c r="A34" s="20">
        <v>3</v>
      </c>
      <c r="B34" s="20" t="s">
        <v>14</v>
      </c>
      <c r="C34" s="21">
        <v>7800</v>
      </c>
      <c r="D34" s="11"/>
      <c r="E34" s="56"/>
      <c r="F34" s="22">
        <f>ROUND($D34-($D34*$E$32),2)</f>
        <v>0</v>
      </c>
      <c r="G34" s="23">
        <f>ROUND($C34*$F34,2)</f>
        <v>0</v>
      </c>
      <c r="H34" s="24">
        <f>ROUND(SUM($G34)/(1+$C$22),2)</f>
        <v>0</v>
      </c>
    </row>
    <row r="35" spans="1:8" x14ac:dyDescent="0.35">
      <c r="A35" s="20">
        <v>4</v>
      </c>
      <c r="B35" s="20" t="s">
        <v>15</v>
      </c>
      <c r="C35" s="26"/>
      <c r="D35" s="26"/>
      <c r="E35" s="56"/>
      <c r="F35" s="22" t="str">
        <f t="shared" si="0"/>
        <v>-</v>
      </c>
      <c r="G35" s="23" t="str">
        <f>IF(F35="-","-",ROUND($C35*$F35,2))</f>
        <v>-</v>
      </c>
      <c r="H35" s="24" t="str">
        <f t="shared" ref="H35" si="1">IF(G35="-","-",ROUND(SUM($G35)/(1+$C$22),2))</f>
        <v>-</v>
      </c>
    </row>
    <row r="36" spans="1:8" x14ac:dyDescent="0.35">
      <c r="A36" s="20">
        <v>5</v>
      </c>
      <c r="B36" s="20" t="s">
        <v>31</v>
      </c>
      <c r="C36" s="26"/>
      <c r="D36" s="12"/>
      <c r="E36" s="57"/>
      <c r="F36" s="22" t="str">
        <f>IF(C36=0,"-",ROUND($D36-$E$32,2))</f>
        <v>-</v>
      </c>
      <c r="G36" s="23" t="str">
        <f>IF(F36="-","-",ROUND($C36*$F36,2))</f>
        <v>-</v>
      </c>
      <c r="H36" s="24" t="str">
        <f>IF(G36="-","-",ROUND(SUM($G36)/(1+$C$22),2))</f>
        <v>-</v>
      </c>
    </row>
    <row r="37" spans="1:8" x14ac:dyDescent="0.35">
      <c r="A37" s="44" t="s">
        <v>33</v>
      </c>
      <c r="B37" s="44"/>
      <c r="C37" s="44"/>
      <c r="D37" s="44"/>
      <c r="E37" s="44"/>
      <c r="F37" s="44"/>
      <c r="G37" s="23">
        <f>ROUND(SUM(G32:G36),2)</f>
        <v>0</v>
      </c>
      <c r="H37" s="27"/>
    </row>
    <row r="38" spans="1:8" x14ac:dyDescent="0.35">
      <c r="A38" s="37" t="s">
        <v>34</v>
      </c>
      <c r="B38" s="37"/>
      <c r="C38" s="37"/>
      <c r="D38" s="37"/>
      <c r="E38" s="37"/>
      <c r="F38" s="37"/>
      <c r="G38" s="37"/>
      <c r="H38" s="24">
        <f>ROUND(SUM(H32:H36),2)</f>
        <v>0</v>
      </c>
    </row>
    <row r="39" spans="1:8" x14ac:dyDescent="0.35">
      <c r="A39" s="16"/>
      <c r="B39" s="16"/>
      <c r="C39" s="17"/>
    </row>
    <row r="40" spans="1:8" ht="15" customHeight="1" x14ac:dyDescent="0.35">
      <c r="A40" s="45" t="s">
        <v>20</v>
      </c>
      <c r="B40" s="46"/>
      <c r="C40" s="46"/>
      <c r="D40" s="46"/>
      <c r="E40" s="46"/>
      <c r="F40" s="46"/>
      <c r="G40" s="46"/>
    </row>
    <row r="41" spans="1:8" ht="60" customHeight="1" x14ac:dyDescent="0.35">
      <c r="A41" s="45" t="s">
        <v>53</v>
      </c>
      <c r="B41" s="45"/>
      <c r="C41" s="45"/>
      <c r="D41" s="45"/>
      <c r="E41" s="45"/>
      <c r="F41" s="45"/>
      <c r="G41" s="45"/>
      <c r="H41" s="45"/>
    </row>
    <row r="42" spans="1:8" ht="30.75" customHeight="1" x14ac:dyDescent="0.35">
      <c r="A42" s="47" t="s">
        <v>80</v>
      </c>
      <c r="B42" s="47"/>
      <c r="C42" s="47"/>
      <c r="D42" s="47"/>
      <c r="E42" s="47"/>
      <c r="F42" s="47"/>
      <c r="G42" s="47"/>
    </row>
    <row r="43" spans="1:8" ht="52.5" customHeight="1" x14ac:dyDescent="0.35">
      <c r="A43" s="45" t="s">
        <v>54</v>
      </c>
      <c r="B43" s="45"/>
      <c r="C43" s="45"/>
      <c r="D43" s="45"/>
      <c r="E43" s="45"/>
      <c r="F43" s="45"/>
      <c r="G43" s="45"/>
      <c r="H43" s="45"/>
    </row>
    <row r="44" spans="1:8" x14ac:dyDescent="0.35">
      <c r="B44" s="28"/>
    </row>
    <row r="45" spans="1:8" ht="49.5" customHeight="1" x14ac:dyDescent="0.35">
      <c r="B45" s="39"/>
      <c r="C45" s="41"/>
      <c r="E45" s="39"/>
      <c r="F45" s="40"/>
      <c r="G45" s="41"/>
    </row>
    <row r="46" spans="1:8" ht="30" customHeight="1" x14ac:dyDescent="0.35">
      <c r="B46" s="38" t="s">
        <v>7</v>
      </c>
      <c r="C46" s="38"/>
      <c r="E46" s="42" t="s">
        <v>8</v>
      </c>
      <c r="F46" s="42"/>
      <c r="G46" s="42"/>
    </row>
  </sheetData>
  <sheetProtection algorithmName="SHA-512" hashValue="ug4myYdkp+guPtQwu2RnbOdAkz6q/PqNHMT6RiQgePnri405ncCnH1c+7MhxbGYntJjUjhFZfuD/j4p2bDGGJQ==" saltValue="9FkTVgDulUrmFqhbME2w5Q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  <ignoredErrors>
    <ignoredError sqref="F33:G33 H33:H34 F34:G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Załącznik nr 1 ESA</vt:lpstr>
      <vt:lpstr>Załącznik nr 2 EW</vt:lpstr>
      <vt:lpstr>Załącznik nr 3 ENE</vt:lpstr>
      <vt:lpstr>Załącznik nr 4 EL</vt:lpstr>
      <vt:lpstr>Załącznik nr 5 ES</vt:lpstr>
      <vt:lpstr>Załącznik nr 6 EOŚ</vt:lpstr>
      <vt:lpstr>Załącznik nr 7 EP</vt:lpstr>
      <vt:lpstr>Załącznik nr 8 ET</vt:lpstr>
      <vt:lpstr>Załącznik nr 9 MEC</vt:lpstr>
      <vt:lpstr>Załącznik nr 10 PEC</vt:lpstr>
      <vt:lpstr>Załącznik nr 11 EEP</vt:lpstr>
      <vt:lpstr>Załącznik nr 12 EI</vt:lpstr>
      <vt:lpstr>Załącznik nr 13 ECi</vt:lpstr>
      <vt:lpstr>Załącznik nr 14 EB</vt:lpstr>
      <vt:lpstr>Załącznik nr 15 EC</vt:lpstr>
      <vt:lpstr>Załącznik nr 16 ELKOGAZ</vt:lpstr>
      <vt:lpstr>Załącznik nr 17 EPGT</vt:lpstr>
      <vt:lpstr>Arkusz3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2024-02-16T06:33:01Z</dcterms:modified>
</cp:coreProperties>
</file>